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3"/>
  </bookViews>
  <sheets>
    <sheet name=" 7" sheetId="1" r:id="rId1"/>
    <sheet name="27" sheetId="2" r:id="rId2"/>
    <sheet name="37" sheetId="3" r:id="rId3"/>
    <sheet name="42" sheetId="4" r:id="rId4"/>
  </sheets>
  <definedNames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7">#REF!</definedName>
    <definedName name="Excel_BuiltIn_Print_Area_19">#REF!</definedName>
    <definedName name="Excel_BuiltIn_Print_Area_2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5">#REF!</definedName>
    <definedName name="Excel_BuiltIn_Print_Area_6">#REF!</definedName>
    <definedName name="Excel_BuiltIn_Print_Area_7">' 7'!$A$1:$L$20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<sst xmlns="http://schemas.openxmlformats.org/spreadsheetml/2006/main" count="168" uniqueCount="100">
  <si>
    <t>Lp.</t>
  </si>
  <si>
    <t>Nazwa towaru</t>
  </si>
  <si>
    <t>J.M.</t>
  </si>
  <si>
    <t>Cena Netto</t>
  </si>
  <si>
    <t>Cena Brutto</t>
  </si>
  <si>
    <t>Wartość netto</t>
  </si>
  <si>
    <t>Wartość Brutto</t>
  </si>
  <si>
    <t>op</t>
  </si>
  <si>
    <t>Razem</t>
  </si>
  <si>
    <t>Warunki graniczne:</t>
  </si>
  <si>
    <t>VAT %</t>
  </si>
  <si>
    <t xml:space="preserve">Test ELISA do wykrywania antygenów rozpuszczalnych Candida w surowicy; płytka 96 dołkowa, </t>
  </si>
  <si>
    <t>Test ELISA do wykrywania antygenów rozpuszczalnych Aspergillus w surowicy i BAL; płytka 96 dołkowa</t>
  </si>
  <si>
    <t>Test lateksowy/aglutynacyjny do wykrywania antygenów rozpuszczalnych Cryptococcus w surowicy , PMR, BAL, moczu; op a 60 ozn.</t>
  </si>
  <si>
    <t>1.Do oferty należy dołączyć metodykę wykonywania badań w języku polskim ( może być w wersji elektronicznej)</t>
  </si>
  <si>
    <t>Pakiet Nr 7- Testy do diagnostyki zakażeń grzybiczych w płynach ustrojowych do dzierżawionego analizatora EVOLIS TWIN PLUS</t>
  </si>
  <si>
    <t>Wymagana aplikacja na aparat Real-Time PCR System firmy Life Technologies,oraz Light Cycler 2,0 Roche</t>
  </si>
  <si>
    <t>ozn.w op.</t>
  </si>
  <si>
    <t>Cena netto op.</t>
  </si>
  <si>
    <t>Cena brutto op</t>
  </si>
  <si>
    <t>1.</t>
  </si>
  <si>
    <t xml:space="preserve">ADENOVIRUS ADV ilościowo </t>
  </si>
  <si>
    <t>op.</t>
  </si>
  <si>
    <t>2.</t>
  </si>
  <si>
    <t>POLYOMAVIRUS BKV  ilościowo</t>
  </si>
  <si>
    <t>3.</t>
  </si>
  <si>
    <t>CMV DNA ilościowo</t>
  </si>
  <si>
    <t>4.</t>
  </si>
  <si>
    <t>EBV DNA ilościowo</t>
  </si>
  <si>
    <t>5.</t>
  </si>
  <si>
    <t>PARVOVIRUS B19 ilościowo</t>
  </si>
  <si>
    <t>6.</t>
  </si>
  <si>
    <t>HERPES VIRUS HHV6 ilościowo</t>
  </si>
  <si>
    <t>7.</t>
  </si>
  <si>
    <t>Izolacja automatyczna odczynniki + materiały zużywalne</t>
  </si>
  <si>
    <t>9.</t>
  </si>
  <si>
    <t>Tipsy do  do stacji pipetującej,kompatybilne z urządzeniem</t>
  </si>
  <si>
    <t>Razem odczynniki</t>
  </si>
  <si>
    <t>Wymagania graniczne</t>
  </si>
  <si>
    <t xml:space="preserve">1. Zamawiający wymaga posiadania certyfikatu CE/IVD </t>
  </si>
  <si>
    <t>2. Zamawiający wymaga zaoferowania minimum 4 standardów do pomiaru ilościowego gotowych do użycia</t>
  </si>
  <si>
    <t>3. Zamawiający wymaga zaoferowania pełnego zestawu odczynników do przeprowadzenia reakcji PCR,oraz jedną wspólną procedurę i jeden profil temperaturowy reakcji Real time PCR dla wszystkich testów w pakiecie</t>
  </si>
  <si>
    <t>4. Zamawiający wymaga zaoferowania kontroli pozytywnej,kontroli negatywnej,oraz kontroli wewnętrznej(IC) takiej samej dla wszystkich pozycji pakietu (1-6)</t>
  </si>
  <si>
    <t>5. Odnośnie pozycji 1 zamawiający wymaga zaoferowania zestawu wykrywającego wszystkie   serotypy ADV ( A-G) w krwi pełnej,osoczu, moczu oraz w PMR</t>
  </si>
  <si>
    <t xml:space="preserve">6 Odnośnie pozycji 5 zamawiający wymaga zaoferowania zestawu wykrywającego jednocześnie 3 genotypy ParvowirusaB19 </t>
  </si>
  <si>
    <t xml:space="preserve">7. Odnośnie pozycji 1,2,3 i 4 zamawiający wymaga zaoferowania zestawu umożliwiającego wykonanie również oznaczenia jakościowego. </t>
  </si>
  <si>
    <t>8. Zamawiający wymaga aby wszystkie parametry zaoferowanych odczynników były potwierdzone w instrukcji technicznej oferowanych testów.</t>
  </si>
  <si>
    <t>10.Zamawiający wymaga zaoferowania zestawu do kompensacji aparatu LightCycler 2,0,pozwalajacego na przeprowadzenie wszystkich testów w cenie pakietu</t>
  </si>
  <si>
    <t>Pakiet 37:Odczynniki do badań wirusologicznych techniką PCR</t>
  </si>
  <si>
    <t>dla Działu Diagnostyki Laboratoryjnej- Lab. Biologii Molekularnej</t>
  </si>
  <si>
    <t>na aparaty własne: Light Cycler 2,0  ,Quant Studio 6 lub Gene AMP TC 97000</t>
  </si>
  <si>
    <t>HSV/VZV DNA jakościowo</t>
  </si>
  <si>
    <t>1. Zamawiający wymaga posiadania certyfikatu CE IVD</t>
  </si>
  <si>
    <t>2. Zamawiający wymaga zaoferowania pełnego zestawu odczynników do przeprowadzenia reakcji PCR wraz z kontrolą wewnętrzną</t>
  </si>
  <si>
    <t>3. Zamawiający wymaga zaoferowania zestawu do kompensacji aparatu pozwalającego na przeprowadzenie wszystkich testów w cenie pakietu</t>
  </si>
  <si>
    <t>4. Podana ilość oznaczeń na rok obejmuje planowaną ilość wykonanych badań plus kontrole</t>
  </si>
  <si>
    <t>HBV DNA ilościowo/jakosciowo</t>
  </si>
  <si>
    <t>HCV RNA ilościowo/jakościowo</t>
  </si>
  <si>
    <t>HIV-1RNA ilościowo</t>
  </si>
  <si>
    <t>RAZEM</t>
  </si>
  <si>
    <t>1. Zamawiający wymaga odnośnie pkt 1-4 zaoferowania testów posiadających certyfikat CE – IVD potwierdzony deklaracją zgodności z wymaganiami określonymi w dyrektywie 98/79/WE</t>
  </si>
  <si>
    <t>2. Zamawiający wymaga zaoferowania pełnego zestawu odczynników do przeprowadzenia reakcji PCR wraz z kontrolą wewnętrzną i krzywą  standardową.</t>
  </si>
  <si>
    <t>5. Zamawiający wymaga zaoferowania odczynników gotowych do użycia,nie wymagających rozcieńczania i manualnego przygotowywania roztworów roboczych.</t>
  </si>
  <si>
    <t>6. Zamawiający wymaga  zaoferowania testów posiadających walidację na oferowane aparaty do automatycznej izolacji kwasów nukleinowych w połączeniu z automatyczną amplifikacją i detekcją oraz z dedykowanymi materiałami zużywalnymi</t>
  </si>
  <si>
    <t>7. Zamawiający wymaga odnośnie pkt 1 i 2 zaoferowania testu umożliwiającego wykonanie również oznaczenia jakościowego.</t>
  </si>
  <si>
    <t>8. Zamawiający wymaga odnośnie pkt 2 zaoferowania testu wykrywającego genotypy wirusa HCV 1-7</t>
  </si>
  <si>
    <t>9. Zamawiający wymaga odnośnie pkt 1 zaoferowania testu wykrywającego genotypy wirusa HBV  A-H oraz mutanty Pre core.</t>
  </si>
  <si>
    <t>10. Zamawiający wymaga odnośnie pkt 3 zaoferowania testu wykrywającego genotypy wirusa HIV -1 grupa M, HIV-1 grupa O,HIV-1 grupa N</t>
  </si>
  <si>
    <t xml:space="preserve">Ilość op. </t>
  </si>
  <si>
    <t xml:space="preserve">Ilość ozn. </t>
  </si>
  <si>
    <t>Ilość op</t>
  </si>
  <si>
    <t>Ilość zamawiana op</t>
  </si>
  <si>
    <t>Ilość bad.</t>
  </si>
  <si>
    <t>kontrole do Cobas HBV/HCV/HIV-1</t>
  </si>
  <si>
    <t>5.4</t>
  </si>
  <si>
    <t>AD-plate 0,3ml</t>
  </si>
  <si>
    <t>5.5</t>
  </si>
  <si>
    <t>Reagent Reservois 50ml</t>
  </si>
  <si>
    <t>5.6</t>
  </si>
  <si>
    <t>Reagent Reservois 200ml</t>
  </si>
  <si>
    <t>5.10</t>
  </si>
  <si>
    <t>Cobas Extraction plate 0.2ml</t>
  </si>
  <si>
    <t>5.11</t>
  </si>
  <si>
    <t>Cobas 4800ststem Sample Preparation Kit 2</t>
  </si>
  <si>
    <t>5.12</t>
  </si>
  <si>
    <t>Cobas 4800 System Lysis Kit 2</t>
  </si>
  <si>
    <t>5.1</t>
  </si>
  <si>
    <t>High Volume core Tips with Filter</t>
  </si>
  <si>
    <t>Ilość zamawiana   op.</t>
  </si>
  <si>
    <t>Pakiet 27: badania wirusologiczne dla Laboratorium Biologii Molekularnej do dzierżawionych aparatów do automatycznej izolacji kwasów nukleinowych Icolumn oraz Stacji Pipetującej PIRO</t>
  </si>
  <si>
    <t xml:space="preserve"> dla Działu Diagnostyki Laboratoryjnej.</t>
  </si>
  <si>
    <t>9.Podana ilość oznaczeń na 9 m-cy obejmuje planowaną ilość wykonywanych badań plus standardy i kontrole</t>
  </si>
  <si>
    <t>3.1</t>
  </si>
  <si>
    <t>5.9</t>
  </si>
  <si>
    <t>Cobas 4800 System Wash Baffer Kit, 240 test</t>
  </si>
  <si>
    <t>Pakiet 42: Odczynniki do badań wirusologicznych techniką PCR do dzierżawionego systemu Cobas 4800</t>
  </si>
  <si>
    <t>Producent</t>
  </si>
  <si>
    <t>Numer Katalogowy</t>
  </si>
  <si>
    <t>Nazwa własna zgodna z fakturą</t>
  </si>
  <si>
    <t>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</si>
</sst>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#,###.00"/>
    <numFmt numFmtId="167" formatCode="0.0"/>
    <numFmt numFmtId="168" formatCode="#,##0_ ;[Red]\-#,##0\ "/>
    <numFmt numFmtId="169" formatCode="#,##0.00\ &quot;zł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0" fontId="13" fillId="1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14" borderId="10" xfId="0" applyFont="1" applyFill="1" applyBorder="1" applyAlignment="1">
      <alignment wrapText="1"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1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19" fillId="0" borderId="11" xfId="52" applyNumberFormat="1" applyFont="1" applyBorder="1" applyAlignment="1">
      <alignment horizontal="right"/>
      <protection/>
    </xf>
    <xf numFmtId="9" fontId="19" fillId="0" borderId="10" xfId="52" applyNumberFormat="1" applyFont="1" applyBorder="1" applyAlignment="1">
      <alignment horizontal="right"/>
      <protection/>
    </xf>
    <xf numFmtId="164" fontId="19" fillId="0" borderId="10" xfId="52" applyNumberFormat="1" applyFont="1" applyBorder="1" applyAlignment="1">
      <alignment horizontal="right"/>
      <protection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64" fontId="21" fillId="0" borderId="10" xfId="52" applyNumberFormat="1" applyFont="1" applyBorder="1" applyAlignment="1">
      <alignment horizontal="right"/>
      <protection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164" fontId="19" fillId="0" borderId="13" xfId="52" applyNumberFormat="1" applyFont="1" applyBorder="1" applyAlignment="1">
      <alignment horizontal="right"/>
      <protection/>
    </xf>
    <xf numFmtId="9" fontId="19" fillId="0" borderId="13" xfId="52" applyNumberFormat="1" applyFont="1" applyBorder="1" applyAlignment="1">
      <alignment horizontal="center"/>
      <protection/>
    </xf>
    <xf numFmtId="164" fontId="19" fillId="0" borderId="13" xfId="0" applyNumberFormat="1" applyFont="1" applyBorder="1" applyAlignment="1">
      <alignment/>
    </xf>
    <xf numFmtId="0" fontId="21" fillId="0" borderId="13" xfId="0" applyFont="1" applyFill="1" applyBorder="1" applyAlignment="1">
      <alignment horizontal="left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164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wrapText="1"/>
    </xf>
    <xf numFmtId="164" fontId="19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 wrapText="1"/>
    </xf>
    <xf numFmtId="164" fontId="21" fillId="0" borderId="13" xfId="52" applyNumberFormat="1" applyFont="1" applyBorder="1" applyAlignment="1">
      <alignment horizontal="right"/>
      <protection/>
    </xf>
    <xf numFmtId="164" fontId="21" fillId="0" borderId="0" xfId="52" applyNumberFormat="1" applyFont="1" applyFill="1" applyBorder="1" applyAlignment="1">
      <alignment horizontal="right"/>
      <protection/>
    </xf>
    <xf numFmtId="0" fontId="21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9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/>
    </xf>
    <xf numFmtId="164" fontId="19" fillId="0" borderId="13" xfId="52" applyNumberFormat="1" applyFont="1" applyFill="1" applyBorder="1" applyAlignment="1">
      <alignment horizontal="right"/>
      <protection/>
    </xf>
    <xf numFmtId="8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164" fontId="19" fillId="0" borderId="13" xfId="52" applyNumberFormat="1" applyFont="1" applyFill="1" applyBorder="1" applyAlignment="1">
      <alignment horizontal="right"/>
      <protection/>
    </xf>
    <xf numFmtId="164" fontId="19" fillId="0" borderId="13" xfId="0" applyNumberFormat="1" applyFont="1" applyFill="1" applyBorder="1" applyAlignment="1">
      <alignment/>
    </xf>
    <xf numFmtId="0" fontId="21" fillId="14" borderId="11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0" fontId="21" fillId="18" borderId="13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4" fontId="21" fillId="18" borderId="10" xfId="0" applyNumberFormat="1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/>
    </xf>
    <xf numFmtId="0" fontId="21" fillId="19" borderId="13" xfId="0" applyFont="1" applyFill="1" applyBorder="1" applyAlignment="1">
      <alignment horizontal="center" vertical="center"/>
    </xf>
    <xf numFmtId="0" fontId="21" fillId="19" borderId="13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0" fontId="21" fillId="18" borderId="13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/>
    </xf>
    <xf numFmtId="0" fontId="21" fillId="18" borderId="13" xfId="0" applyFont="1" applyFill="1" applyBorder="1" applyAlignment="1">
      <alignment horizontal="center" vertical="center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10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1C82B9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2B2B2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S20"/>
  <sheetViews>
    <sheetView zoomScalePageLayoutView="0" workbookViewId="0" topLeftCell="A1">
      <selection activeCell="L23" sqref="L2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7109375" style="1" customWidth="1"/>
    <col min="4" max="4" width="9.421875" style="1" customWidth="1"/>
    <col min="5" max="6" width="9.7109375" style="1" customWidth="1"/>
    <col min="7" max="7" width="10.7109375" style="1" customWidth="1"/>
    <col min="8" max="8" width="5.421875" style="1" customWidth="1"/>
    <col min="9" max="9" width="10.7109375" style="1" customWidth="1"/>
    <col min="10" max="10" width="8.7109375" style="1" customWidth="1"/>
    <col min="11" max="11" width="10.7109375" style="1" customWidth="1"/>
    <col min="12" max="12" width="12.140625" style="1" customWidth="1"/>
    <col min="13" max="14" width="0" style="1" hidden="1" customWidth="1"/>
    <col min="15" max="16384" width="12.00390625" style="1" customWidth="1"/>
  </cols>
  <sheetData>
    <row r="1" spans="1:11" ht="12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2">
      <c r="A2" s="2"/>
    </row>
    <row r="3" spans="1:253" s="5" customFormat="1" ht="60" customHeight="1">
      <c r="A3" s="95" t="s">
        <v>0</v>
      </c>
      <c r="B3" s="95" t="s">
        <v>1</v>
      </c>
      <c r="C3" s="102" t="s">
        <v>2</v>
      </c>
      <c r="D3" s="104" t="s">
        <v>88</v>
      </c>
      <c r="E3" s="105" t="s">
        <v>3</v>
      </c>
      <c r="F3" s="95" t="s">
        <v>4</v>
      </c>
      <c r="G3" s="95" t="s">
        <v>5</v>
      </c>
      <c r="H3" s="95" t="s">
        <v>10</v>
      </c>
      <c r="I3" s="95" t="s">
        <v>6</v>
      </c>
      <c r="J3" s="95" t="s">
        <v>96</v>
      </c>
      <c r="K3" s="96" t="s">
        <v>97</v>
      </c>
      <c r="L3" s="96" t="s">
        <v>98</v>
      </c>
      <c r="M3" s="3"/>
      <c r="N3" s="3"/>
      <c r="O3" s="4"/>
      <c r="P3" s="4"/>
      <c r="IQ3" s="1"/>
      <c r="IR3" s="1"/>
      <c r="IS3" s="1"/>
    </row>
    <row r="4" spans="1:16" ht="50.25" customHeight="1">
      <c r="A4" s="106">
        <v>1</v>
      </c>
      <c r="B4" s="6" t="s">
        <v>11</v>
      </c>
      <c r="C4" s="9" t="s">
        <v>7</v>
      </c>
      <c r="D4" s="91">
        <v>23</v>
      </c>
      <c r="E4" s="75"/>
      <c r="F4" s="7"/>
      <c r="G4" s="7"/>
      <c r="H4" s="8"/>
      <c r="I4" s="7"/>
      <c r="J4" s="76"/>
      <c r="K4" s="7"/>
      <c r="L4" s="7"/>
      <c r="M4" s="10">
        <v>22</v>
      </c>
      <c r="N4" s="11">
        <f>M4/18*24</f>
        <v>29.333333333333336</v>
      </c>
      <c r="O4" s="12"/>
      <c r="P4" s="12"/>
    </row>
    <row r="5" spans="1:14" ht="36">
      <c r="A5" s="106">
        <v>2</v>
      </c>
      <c r="B5" s="6" t="s">
        <v>12</v>
      </c>
      <c r="C5" s="9" t="s">
        <v>7</v>
      </c>
      <c r="D5" s="14">
        <v>34</v>
      </c>
      <c r="E5" s="75"/>
      <c r="F5" s="7"/>
      <c r="G5" s="7"/>
      <c r="H5" s="8"/>
      <c r="I5" s="7"/>
      <c r="J5" s="76"/>
      <c r="K5" s="7"/>
      <c r="L5" s="7"/>
      <c r="M5" s="10">
        <v>23</v>
      </c>
      <c r="N5" s="11">
        <f>M5/18*24</f>
        <v>30.666666666666664</v>
      </c>
    </row>
    <row r="6" spans="1:14" ht="48">
      <c r="A6" s="106">
        <v>3</v>
      </c>
      <c r="B6" s="6" t="s">
        <v>13</v>
      </c>
      <c r="C6" s="9" t="s">
        <v>7</v>
      </c>
      <c r="D6" s="14">
        <v>4</v>
      </c>
      <c r="E6" s="75"/>
      <c r="F6" s="7"/>
      <c r="G6" s="7"/>
      <c r="H6" s="8"/>
      <c r="I6" s="7"/>
      <c r="J6" s="76"/>
      <c r="K6" s="7"/>
      <c r="L6" s="7"/>
      <c r="M6" s="10">
        <v>19</v>
      </c>
      <c r="N6" s="11">
        <f>M6/18*24</f>
        <v>25.333333333333336</v>
      </c>
    </row>
    <row r="7" spans="1:12" s="5" customFormat="1" ht="12">
      <c r="A7" s="106"/>
      <c r="B7" s="16" t="s">
        <v>8</v>
      </c>
      <c r="C7" s="15"/>
      <c r="D7" s="17"/>
      <c r="E7" s="13"/>
      <c r="F7" s="13"/>
      <c r="G7" s="13">
        <f>SUM(G4:G6)</f>
        <v>0</v>
      </c>
      <c r="H7" s="13"/>
      <c r="I7" s="13">
        <f>SUM(I4:I6)</f>
        <v>0</v>
      </c>
      <c r="J7" s="13"/>
      <c r="K7" s="13"/>
      <c r="L7" s="13"/>
    </row>
    <row r="9" spans="1:2" ht="12">
      <c r="A9" s="5" t="s">
        <v>9</v>
      </c>
      <c r="B9" s="5"/>
    </row>
    <row r="10" ht="12">
      <c r="A10" s="1" t="s">
        <v>14</v>
      </c>
    </row>
    <row r="12" s="18" customFormat="1" ht="12">
      <c r="A12" s="5"/>
    </row>
    <row r="19" spans="1:15" ht="1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ht="12">
      <c r="A20" s="20"/>
    </row>
  </sheetData>
  <sheetProtection/>
  <mergeCells count="1">
    <mergeCell ref="A1:K1"/>
  </mergeCells>
  <printOptions/>
  <pageMargins left="0.11180555555555556" right="0.1" top="0.35833333333333334" bottom="0.3145833333333333" header="0.09305555555555556" footer="0.04930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421875" style="1" customWidth="1"/>
    <col min="2" max="2" width="44.7109375" style="1" customWidth="1"/>
    <col min="3" max="3" width="7.00390625" style="1" customWidth="1"/>
    <col min="4" max="4" width="5.00390625" style="1" customWidth="1"/>
    <col min="5" max="5" width="7.28125" style="1" customWidth="1"/>
    <col min="6" max="6" width="9.28125" style="1" customWidth="1"/>
    <col min="7" max="7" width="12.421875" style="1" customWidth="1"/>
    <col min="8" max="8" width="11.140625" style="1" customWidth="1"/>
    <col min="9" max="9" width="13.00390625" style="1" customWidth="1"/>
    <col min="10" max="10" width="4.7109375" style="1" customWidth="1"/>
    <col min="11" max="11" width="12.140625" style="1" customWidth="1"/>
    <col min="12" max="12" width="9.00390625" style="1" customWidth="1"/>
    <col min="13" max="13" width="13.00390625" style="1" customWidth="1"/>
    <col min="14" max="14" width="15.421875" style="1" customWidth="1"/>
    <col min="15" max="16" width="0" style="1" hidden="1" customWidth="1"/>
    <col min="17" max="17" width="10.421875" style="1" bestFit="1" customWidth="1"/>
    <col min="18" max="16384" width="9.00390625" style="1" customWidth="1"/>
  </cols>
  <sheetData>
    <row r="1" spans="1:14" ht="12">
      <c r="A1" s="21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">
      <c r="A2" s="22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3" ht="12">
      <c r="B3" s="5"/>
      <c r="C3" s="5"/>
    </row>
    <row r="4" spans="2:6" ht="12">
      <c r="B4" s="5" t="s">
        <v>16</v>
      </c>
      <c r="C4" s="5"/>
      <c r="D4" s="23"/>
      <c r="E4" s="23"/>
      <c r="F4" s="23"/>
    </row>
    <row r="5" spans="1:14" ht="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4">
      <c r="A6" s="102" t="s">
        <v>0</v>
      </c>
      <c r="B6" s="95" t="s">
        <v>1</v>
      </c>
      <c r="C6" s="102" t="s">
        <v>69</v>
      </c>
      <c r="D6" s="95" t="s">
        <v>2</v>
      </c>
      <c r="E6" s="95" t="s">
        <v>17</v>
      </c>
      <c r="F6" s="95" t="s">
        <v>70</v>
      </c>
      <c r="G6" s="95" t="s">
        <v>18</v>
      </c>
      <c r="H6" s="95" t="s">
        <v>19</v>
      </c>
      <c r="I6" s="95" t="s">
        <v>5</v>
      </c>
      <c r="J6" s="95" t="s">
        <v>10</v>
      </c>
      <c r="K6" s="95" t="s">
        <v>6</v>
      </c>
      <c r="L6" s="95" t="s">
        <v>96</v>
      </c>
      <c r="M6" s="96" t="s">
        <v>97</v>
      </c>
      <c r="N6" s="96" t="s">
        <v>98</v>
      </c>
    </row>
    <row r="7" spans="1:17" ht="21" customHeight="1">
      <c r="A7" s="103" t="s">
        <v>20</v>
      </c>
      <c r="B7" s="24" t="s">
        <v>21</v>
      </c>
      <c r="C7" s="107">
        <v>2100</v>
      </c>
      <c r="D7" s="25" t="s">
        <v>22</v>
      </c>
      <c r="E7" s="78">
        <v>100</v>
      </c>
      <c r="F7" s="26">
        <v>21</v>
      </c>
      <c r="G7" s="27"/>
      <c r="H7" s="27"/>
      <c r="I7" s="27"/>
      <c r="J7" s="28"/>
      <c r="K7" s="29"/>
      <c r="L7" s="79"/>
      <c r="M7" s="7"/>
      <c r="N7" s="7"/>
      <c r="O7" s="1">
        <v>33</v>
      </c>
      <c r="P7" s="1">
        <f aca="true" t="shared" si="0" ref="P7:P13">O7/18*24</f>
        <v>44</v>
      </c>
      <c r="Q7" s="93"/>
    </row>
    <row r="8" spans="1:17" ht="21" customHeight="1">
      <c r="A8" s="103" t="s">
        <v>23</v>
      </c>
      <c r="B8" s="30" t="s">
        <v>24</v>
      </c>
      <c r="C8" s="108">
        <v>2200</v>
      </c>
      <c r="D8" s="25" t="s">
        <v>22</v>
      </c>
      <c r="E8" s="78">
        <v>100</v>
      </c>
      <c r="F8" s="26">
        <v>22</v>
      </c>
      <c r="G8" s="27"/>
      <c r="H8" s="27"/>
      <c r="I8" s="27"/>
      <c r="J8" s="28"/>
      <c r="K8" s="29"/>
      <c r="L8" s="79"/>
      <c r="M8" s="7"/>
      <c r="N8" s="7"/>
      <c r="O8" s="1">
        <v>42</v>
      </c>
      <c r="P8" s="1">
        <f t="shared" si="0"/>
        <v>56</v>
      </c>
      <c r="Q8" s="93"/>
    </row>
    <row r="9" spans="1:17" ht="21" customHeight="1">
      <c r="A9" s="103" t="s">
        <v>25</v>
      </c>
      <c r="B9" s="30" t="s">
        <v>26</v>
      </c>
      <c r="C9" s="108">
        <v>2400</v>
      </c>
      <c r="D9" s="25" t="s">
        <v>22</v>
      </c>
      <c r="E9" s="78">
        <v>100</v>
      </c>
      <c r="F9" s="26">
        <v>24</v>
      </c>
      <c r="G9" s="27"/>
      <c r="H9" s="27"/>
      <c r="I9" s="27"/>
      <c r="J9" s="28"/>
      <c r="K9" s="29"/>
      <c r="L9" s="79"/>
      <c r="M9" s="7"/>
      <c r="N9" s="7"/>
      <c r="O9" s="1">
        <v>24</v>
      </c>
      <c r="P9" s="1">
        <f t="shared" si="0"/>
        <v>32</v>
      </c>
      <c r="Q9" s="93"/>
    </row>
    <row r="10" spans="1:17" ht="21" customHeight="1">
      <c r="A10" s="103" t="s">
        <v>27</v>
      </c>
      <c r="B10" s="30" t="s">
        <v>28</v>
      </c>
      <c r="C10" s="108">
        <v>1000</v>
      </c>
      <c r="D10" s="25" t="s">
        <v>22</v>
      </c>
      <c r="E10" s="78">
        <v>100</v>
      </c>
      <c r="F10" s="26">
        <v>10</v>
      </c>
      <c r="G10" s="27"/>
      <c r="H10" s="27"/>
      <c r="I10" s="27"/>
      <c r="J10" s="28"/>
      <c r="K10" s="29"/>
      <c r="L10" s="79"/>
      <c r="M10" s="7"/>
      <c r="N10" s="7"/>
      <c r="O10" s="1">
        <v>28</v>
      </c>
      <c r="P10" s="1">
        <f t="shared" si="0"/>
        <v>37.333333333333336</v>
      </c>
      <c r="Q10" s="93"/>
    </row>
    <row r="11" spans="1:17" ht="21" customHeight="1">
      <c r="A11" s="103" t="s">
        <v>29</v>
      </c>
      <c r="B11" s="30" t="s">
        <v>30</v>
      </c>
      <c r="C11" s="108">
        <v>200</v>
      </c>
      <c r="D11" s="25" t="s">
        <v>22</v>
      </c>
      <c r="E11" s="78">
        <v>100</v>
      </c>
      <c r="F11" s="26">
        <v>2</v>
      </c>
      <c r="G11" s="27"/>
      <c r="H11" s="27"/>
      <c r="I11" s="27"/>
      <c r="J11" s="28"/>
      <c r="K11" s="29"/>
      <c r="L11" s="79"/>
      <c r="M11" s="7"/>
      <c r="N11" s="7"/>
      <c r="O11" s="1">
        <v>4</v>
      </c>
      <c r="P11" s="1">
        <f t="shared" si="0"/>
        <v>5.333333333333333</v>
      </c>
      <c r="Q11" s="93"/>
    </row>
    <row r="12" spans="1:17" ht="21" customHeight="1">
      <c r="A12" s="103" t="s">
        <v>31</v>
      </c>
      <c r="B12" s="30" t="s">
        <v>32</v>
      </c>
      <c r="C12" s="108">
        <v>200</v>
      </c>
      <c r="D12" s="25" t="s">
        <v>22</v>
      </c>
      <c r="E12" s="78">
        <v>100</v>
      </c>
      <c r="F12" s="26">
        <v>2</v>
      </c>
      <c r="G12" s="27"/>
      <c r="H12" s="27"/>
      <c r="I12" s="27"/>
      <c r="J12" s="28"/>
      <c r="K12" s="29"/>
      <c r="L12" s="79"/>
      <c r="M12" s="7"/>
      <c r="N12" s="7"/>
      <c r="O12" s="1">
        <v>5</v>
      </c>
      <c r="P12" s="1">
        <f t="shared" si="0"/>
        <v>6.666666666666667</v>
      </c>
      <c r="Q12" s="93"/>
    </row>
    <row r="13" spans="1:17" ht="24.75" customHeight="1">
      <c r="A13" s="103" t="s">
        <v>33</v>
      </c>
      <c r="B13" s="30" t="s">
        <v>34</v>
      </c>
      <c r="C13" s="108">
        <v>480</v>
      </c>
      <c r="D13" s="25" t="s">
        <v>22</v>
      </c>
      <c r="E13" s="78">
        <v>96</v>
      </c>
      <c r="F13" s="32">
        <v>5</v>
      </c>
      <c r="G13" s="29"/>
      <c r="H13" s="27"/>
      <c r="I13" s="27"/>
      <c r="J13" s="28"/>
      <c r="K13" s="29"/>
      <c r="L13" s="80"/>
      <c r="M13" s="7"/>
      <c r="N13" s="7"/>
      <c r="P13" s="1">
        <f t="shared" si="0"/>
        <v>0</v>
      </c>
      <c r="Q13" s="93"/>
    </row>
    <row r="14" spans="1:17" ht="24.75" customHeight="1">
      <c r="A14" s="103" t="s">
        <v>35</v>
      </c>
      <c r="B14" s="30" t="s">
        <v>36</v>
      </c>
      <c r="C14" s="108">
        <v>7200</v>
      </c>
      <c r="D14" s="25" t="s">
        <v>22</v>
      </c>
      <c r="E14" s="78">
        <v>1800</v>
      </c>
      <c r="F14" s="32">
        <v>4</v>
      </c>
      <c r="G14" s="29"/>
      <c r="H14" s="27"/>
      <c r="I14" s="27"/>
      <c r="J14" s="28"/>
      <c r="K14" s="29"/>
      <c r="L14" s="80"/>
      <c r="M14" s="7"/>
      <c r="N14" s="7"/>
      <c r="O14" s="1">
        <v>1</v>
      </c>
      <c r="P14" s="1">
        <v>3</v>
      </c>
      <c r="Q14" s="93"/>
    </row>
    <row r="15" spans="1:17" ht="24.75" customHeight="1">
      <c r="A15" s="103"/>
      <c r="B15" s="33" t="s">
        <v>37</v>
      </c>
      <c r="C15" s="31"/>
      <c r="D15" s="25"/>
      <c r="E15" s="78"/>
      <c r="F15" s="25"/>
      <c r="G15" s="29"/>
      <c r="H15" s="29"/>
      <c r="I15" s="34">
        <f>SUM(I7:I14)</f>
        <v>0</v>
      </c>
      <c r="J15" s="34"/>
      <c r="K15" s="34">
        <f>SUM(K7:K14)</f>
        <v>0</v>
      </c>
      <c r="L15" s="34"/>
      <c r="M15" s="34"/>
      <c r="N15" s="34"/>
      <c r="Q15" s="93"/>
    </row>
    <row r="17" spans="1:11" ht="30.75" customHeight="1">
      <c r="A17" s="21" t="s">
        <v>38</v>
      </c>
      <c r="B17" s="38"/>
      <c r="C17" s="38"/>
      <c r="D17" s="38"/>
      <c r="E17" s="38"/>
      <c r="F17" s="39"/>
      <c r="G17" s="37"/>
      <c r="H17" s="23"/>
      <c r="I17" s="23"/>
      <c r="J17" s="23"/>
      <c r="K17" s="23"/>
    </row>
    <row r="18" spans="1:11" ht="14.25" customHeight="1">
      <c r="A18" s="38" t="s">
        <v>39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="40" customFormat="1" ht="12.75" customHeight="1">
      <c r="A19" s="38" t="s">
        <v>40</v>
      </c>
    </row>
    <row r="20" spans="1:11" ht="12">
      <c r="A20" s="41" t="s">
        <v>41</v>
      </c>
      <c r="B20" s="42"/>
      <c r="C20" s="42"/>
      <c r="D20" s="42"/>
      <c r="E20" s="42"/>
      <c r="F20" s="42"/>
      <c r="G20" s="42"/>
      <c r="H20" s="42"/>
      <c r="I20" s="39"/>
      <c r="J20" s="39"/>
      <c r="K20" s="39"/>
    </row>
    <row r="21" spans="1:11" ht="12">
      <c r="A21" s="38" t="s">
        <v>42</v>
      </c>
      <c r="B21" s="40"/>
      <c r="C21" s="40"/>
      <c r="D21" s="40"/>
      <c r="E21" s="40"/>
      <c r="F21" s="40"/>
      <c r="G21" s="40"/>
      <c r="H21" s="40"/>
      <c r="I21" s="39"/>
      <c r="J21" s="39"/>
      <c r="K21" s="39"/>
    </row>
    <row r="22" spans="1:11" ht="12">
      <c r="A22" s="38" t="s">
        <v>43</v>
      </c>
      <c r="B22" s="40"/>
      <c r="C22" s="40"/>
      <c r="D22" s="40"/>
      <c r="E22" s="40"/>
      <c r="F22" s="40"/>
      <c r="G22" s="40"/>
      <c r="H22" s="40"/>
      <c r="I22" s="39"/>
      <c r="J22" s="39"/>
      <c r="K22" s="39"/>
    </row>
    <row r="23" spans="1:11" ht="12">
      <c r="A23" s="38" t="s">
        <v>44</v>
      </c>
      <c r="B23" s="40"/>
      <c r="C23" s="40"/>
      <c r="D23" s="40"/>
      <c r="E23" s="40"/>
      <c r="F23" s="40"/>
      <c r="G23" s="40"/>
      <c r="H23" s="40"/>
      <c r="I23" s="43"/>
      <c r="J23" s="43"/>
      <c r="K23" s="43"/>
    </row>
    <row r="24" spans="1:11" ht="13.5" customHeight="1">
      <c r="A24" s="41" t="s">
        <v>45</v>
      </c>
      <c r="B24" s="38"/>
      <c r="C24" s="38"/>
      <c r="D24" s="38"/>
      <c r="E24" s="38"/>
      <c r="F24" s="38"/>
      <c r="G24" s="38"/>
      <c r="H24" s="38"/>
      <c r="I24" s="43"/>
      <c r="J24" s="43"/>
      <c r="K24" s="43"/>
    </row>
    <row r="25" spans="1:8" ht="12">
      <c r="A25" s="1" t="s">
        <v>46</v>
      </c>
      <c r="C25" s="40"/>
      <c r="D25" s="40"/>
      <c r="E25" s="40"/>
      <c r="F25" s="40"/>
      <c r="G25" s="40"/>
      <c r="H25" s="40"/>
    </row>
    <row r="26" spans="1:8" ht="12">
      <c r="A26" s="1" t="s">
        <v>91</v>
      </c>
      <c r="C26" s="40"/>
      <c r="D26" s="40"/>
      <c r="E26" s="40"/>
      <c r="F26" s="40"/>
      <c r="G26" s="40"/>
      <c r="H26" s="40"/>
    </row>
    <row r="27" spans="1:8" ht="12">
      <c r="A27" s="1" t="s">
        <v>47</v>
      </c>
      <c r="C27" s="40"/>
      <c r="D27" s="40"/>
      <c r="E27" s="40"/>
      <c r="F27" s="40"/>
      <c r="G27" s="40"/>
      <c r="H27" s="40"/>
    </row>
    <row r="28" spans="1:8" ht="12">
      <c r="A28" s="44"/>
      <c r="C28" s="40"/>
      <c r="D28" s="40"/>
      <c r="E28" s="40"/>
      <c r="F28" s="40"/>
      <c r="G28" s="40"/>
      <c r="H28" s="40"/>
    </row>
  </sheetData>
  <sheetProtection/>
  <printOptions/>
  <pageMargins left="0.11180555555555556" right="0.1" top="0.35833333333333334" bottom="0.3145833333333333" header="0.09305555555555556" footer="0.04930555555555556"/>
  <pageSetup fitToHeight="0" fitToWidth="1" orientation="landscape" paperSize="9" scale="8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7.00390625" style="1" customWidth="1"/>
    <col min="2" max="2" width="22.8515625" style="1" customWidth="1"/>
    <col min="3" max="3" width="7.421875" style="1" customWidth="1"/>
    <col min="4" max="4" width="6.140625" style="1" customWidth="1"/>
    <col min="5" max="5" width="8.8515625" style="1" customWidth="1"/>
    <col min="6" max="8" width="9.00390625" style="1" customWidth="1"/>
    <col min="9" max="9" width="7.00390625" style="1" customWidth="1"/>
    <col min="10" max="10" width="11.00390625" style="1" customWidth="1"/>
    <col min="11" max="11" width="9.57421875" style="1" customWidth="1"/>
    <col min="12" max="12" width="10.00390625" style="1" customWidth="1"/>
    <col min="13" max="13" width="9.00390625" style="1" customWidth="1"/>
    <col min="14" max="14" width="0" style="1" hidden="1" customWidth="1"/>
    <col min="15" max="16384" width="9.00390625" style="1" customWidth="1"/>
  </cols>
  <sheetData>
    <row r="1" spans="1:2" ht="12">
      <c r="A1" s="2"/>
      <c r="B1" s="22" t="s">
        <v>48</v>
      </c>
    </row>
    <row r="2" spans="1:2" ht="12">
      <c r="A2" s="2"/>
      <c r="B2" s="5" t="s">
        <v>49</v>
      </c>
    </row>
    <row r="3" spans="2:7" ht="12">
      <c r="B3" s="5" t="s">
        <v>50</v>
      </c>
      <c r="C3" s="5"/>
      <c r="G3" s="5"/>
    </row>
    <row r="4" spans="1:13" ht="12">
      <c r="A4" s="23"/>
      <c r="B4" s="4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48">
      <c r="A5" s="94" t="s">
        <v>0</v>
      </c>
      <c r="B5" s="94" t="s">
        <v>1</v>
      </c>
      <c r="C5" s="94" t="s">
        <v>69</v>
      </c>
      <c r="D5" s="94" t="s">
        <v>2</v>
      </c>
      <c r="E5" s="94" t="s">
        <v>68</v>
      </c>
      <c r="F5" s="94" t="s">
        <v>3</v>
      </c>
      <c r="G5" s="94" t="s">
        <v>19</v>
      </c>
      <c r="H5" s="94" t="s">
        <v>5</v>
      </c>
      <c r="I5" s="94" t="s">
        <v>10</v>
      </c>
      <c r="J5" s="94" t="s">
        <v>6</v>
      </c>
      <c r="K5" s="95" t="s">
        <v>96</v>
      </c>
      <c r="L5" s="96" t="s">
        <v>97</v>
      </c>
      <c r="M5" s="96" t="s">
        <v>98</v>
      </c>
    </row>
    <row r="6" spans="1:14" ht="24" customHeight="1">
      <c r="A6" s="100">
        <v>1</v>
      </c>
      <c r="B6" s="46" t="s">
        <v>51</v>
      </c>
      <c r="C6" s="47">
        <v>100</v>
      </c>
      <c r="D6" s="48" t="s">
        <v>22</v>
      </c>
      <c r="E6" s="82">
        <v>2</v>
      </c>
      <c r="F6" s="49"/>
      <c r="G6" s="49"/>
      <c r="H6" s="49"/>
      <c r="I6" s="50"/>
      <c r="J6" s="49"/>
      <c r="K6" s="77"/>
      <c r="L6" s="51"/>
      <c r="M6" s="51"/>
      <c r="N6" s="1">
        <v>2</v>
      </c>
    </row>
    <row r="7" spans="1:13" s="5" customFormat="1" ht="18.75" customHeight="1">
      <c r="A7" s="101"/>
      <c r="B7" s="52" t="s">
        <v>8</v>
      </c>
      <c r="C7" s="53"/>
      <c r="D7" s="54"/>
      <c r="E7" s="55"/>
      <c r="F7" s="55"/>
      <c r="G7" s="55"/>
      <c r="H7" s="56">
        <f>SUM(H6)</f>
        <v>0</v>
      </c>
      <c r="I7" s="55"/>
      <c r="J7" s="56">
        <f>SUM(J6)</f>
        <v>0</v>
      </c>
      <c r="K7" s="55"/>
      <c r="L7" s="56"/>
      <c r="M7" s="56"/>
    </row>
    <row r="8" spans="1:11" ht="12">
      <c r="A8" s="112" t="s">
        <v>38</v>
      </c>
      <c r="B8" s="112"/>
      <c r="C8" s="112"/>
      <c r="D8" s="112"/>
      <c r="E8" s="57"/>
      <c r="F8" s="23"/>
      <c r="G8" s="37"/>
      <c r="H8" s="23"/>
      <c r="I8" s="23"/>
      <c r="J8" s="23"/>
      <c r="K8" s="23"/>
    </row>
    <row r="9" spans="1:11" ht="12">
      <c r="A9" s="35"/>
      <c r="B9" s="39"/>
      <c r="C9" s="36"/>
      <c r="D9" s="23"/>
      <c r="E9" s="57"/>
      <c r="F9" s="23"/>
      <c r="G9" s="37"/>
      <c r="H9" s="23"/>
      <c r="I9" s="23"/>
      <c r="J9" s="23"/>
      <c r="K9" s="23"/>
    </row>
    <row r="10" spans="1:11" ht="12">
      <c r="A10" s="58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">
      <c r="A11" s="58" t="s">
        <v>53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="38" customFormat="1" ht="14.25" customHeight="1">
      <c r="A12" s="58" t="s">
        <v>54</v>
      </c>
    </row>
    <row r="13" spans="1:11" ht="12">
      <c r="A13" s="58" t="s">
        <v>55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ht="14.25" customHeight="1"/>
  </sheetData>
  <sheetProtection/>
  <mergeCells count="1">
    <mergeCell ref="A8:D8"/>
  </mergeCells>
  <printOptions/>
  <pageMargins left="0.11180555555555556" right="0.1" top="0.35833333333333334" bottom="0.3145833333333333" header="0.09305555555555556" footer="0.04930555555555556"/>
  <pageSetup fitToHeight="0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6"/>
  <sheetViews>
    <sheetView tabSelected="1" zoomScalePageLayoutView="0" workbookViewId="0" topLeftCell="A1">
      <selection activeCell="A21" sqref="A21:M21"/>
    </sheetView>
  </sheetViews>
  <sheetFormatPr defaultColWidth="8.7109375" defaultRowHeight="12.75"/>
  <cols>
    <col min="1" max="1" width="4.140625" style="1" customWidth="1"/>
    <col min="2" max="2" width="26.7109375" style="1" customWidth="1"/>
    <col min="3" max="3" width="7.7109375" style="1" customWidth="1"/>
    <col min="4" max="4" width="6.140625" style="1" customWidth="1"/>
    <col min="5" max="5" width="7.421875" style="1" customWidth="1"/>
    <col min="6" max="6" width="10.140625" style="1" customWidth="1"/>
    <col min="7" max="7" width="11.8515625" style="1" customWidth="1"/>
    <col min="8" max="8" width="11.7109375" style="1" customWidth="1"/>
    <col min="9" max="9" width="5.421875" style="1" customWidth="1"/>
    <col min="10" max="10" width="12.140625" style="1" customWidth="1"/>
    <col min="11" max="11" width="9.7109375" style="59" customWidth="1"/>
    <col min="12" max="12" width="11.7109375" style="1" customWidth="1"/>
    <col min="13" max="13" width="15.140625" style="1" customWidth="1"/>
    <col min="14" max="14" width="9.8515625" style="1" customWidth="1"/>
    <col min="15" max="20" width="0" style="1" hidden="1" customWidth="1"/>
    <col min="21" max="16384" width="8.7109375" style="1" customWidth="1"/>
  </cols>
  <sheetData>
    <row r="1" spans="1:2" ht="12.75">
      <c r="A1" s="22" t="s">
        <v>95</v>
      </c>
      <c r="B1"/>
    </row>
    <row r="2" spans="1:14" ht="12">
      <c r="A2" s="45"/>
      <c r="B2" s="23"/>
      <c r="C2" s="23"/>
      <c r="D2" s="23"/>
      <c r="E2" s="23"/>
      <c r="F2" s="23"/>
      <c r="G2" s="23"/>
      <c r="H2" s="23"/>
      <c r="I2" s="23"/>
      <c r="J2" s="23"/>
      <c r="K2" s="35"/>
      <c r="L2" s="23"/>
      <c r="M2" s="23"/>
      <c r="N2" s="23"/>
    </row>
    <row r="3" spans="1:14" ht="36">
      <c r="A3" s="94" t="s">
        <v>0</v>
      </c>
      <c r="B3" s="94" t="s">
        <v>1</v>
      </c>
      <c r="C3" s="94" t="s">
        <v>72</v>
      </c>
      <c r="D3" s="94" t="s">
        <v>2</v>
      </c>
      <c r="E3" s="94" t="s">
        <v>71</v>
      </c>
      <c r="F3" s="94" t="s">
        <v>3</v>
      </c>
      <c r="G3" s="94" t="s">
        <v>19</v>
      </c>
      <c r="H3" s="94" t="s">
        <v>5</v>
      </c>
      <c r="I3" s="94" t="s">
        <v>10</v>
      </c>
      <c r="J3" s="94" t="s">
        <v>6</v>
      </c>
      <c r="K3" s="95" t="s">
        <v>96</v>
      </c>
      <c r="L3" s="96" t="s">
        <v>97</v>
      </c>
      <c r="M3" s="96" t="s">
        <v>98</v>
      </c>
      <c r="N3" s="60"/>
    </row>
    <row r="4" spans="1:16" ht="12">
      <c r="A4" s="97" t="s">
        <v>20</v>
      </c>
      <c r="B4" s="61" t="s">
        <v>56</v>
      </c>
      <c r="C4" s="83">
        <v>400</v>
      </c>
      <c r="D4" s="48" t="s">
        <v>22</v>
      </c>
      <c r="E4" s="81">
        <v>4</v>
      </c>
      <c r="F4" s="51"/>
      <c r="G4" s="49"/>
      <c r="H4" s="49"/>
      <c r="I4" s="50"/>
      <c r="J4" s="49"/>
      <c r="K4" s="77"/>
      <c r="L4" s="51"/>
      <c r="M4" s="51"/>
      <c r="N4" s="62"/>
      <c r="O4" s="1">
        <v>6</v>
      </c>
      <c r="P4" s="1">
        <f>O4/18*24</f>
        <v>8</v>
      </c>
    </row>
    <row r="5" spans="1:16" ht="12">
      <c r="A5" s="97" t="s">
        <v>23</v>
      </c>
      <c r="B5" s="61" t="s">
        <v>57</v>
      </c>
      <c r="C5" s="83">
        <v>400</v>
      </c>
      <c r="D5" s="48" t="s">
        <v>22</v>
      </c>
      <c r="E5" s="81">
        <v>4</v>
      </c>
      <c r="F5" s="51"/>
      <c r="G5" s="49"/>
      <c r="H5" s="49"/>
      <c r="I5" s="50"/>
      <c r="J5" s="49"/>
      <c r="K5" s="77"/>
      <c r="L5" s="51"/>
      <c r="M5" s="51"/>
      <c r="N5" s="62"/>
      <c r="O5" s="1">
        <v>9</v>
      </c>
      <c r="P5" s="1">
        <v>4</v>
      </c>
    </row>
    <row r="6" spans="1:16" ht="12">
      <c r="A6" s="97" t="s">
        <v>25</v>
      </c>
      <c r="B6" s="61" t="s">
        <v>58</v>
      </c>
      <c r="C6" s="83">
        <v>200</v>
      </c>
      <c r="D6" s="48" t="s">
        <v>22</v>
      </c>
      <c r="E6" s="81">
        <v>2</v>
      </c>
      <c r="F6" s="51"/>
      <c r="G6" s="49"/>
      <c r="H6" s="49"/>
      <c r="I6" s="50"/>
      <c r="J6" s="49"/>
      <c r="K6" s="77"/>
      <c r="L6" s="51"/>
      <c r="M6" s="51"/>
      <c r="N6" s="62"/>
      <c r="P6" s="1">
        <f>O6/18*24</f>
        <v>0</v>
      </c>
    </row>
    <row r="7" spans="1:16" ht="24">
      <c r="A7" s="97" t="s">
        <v>92</v>
      </c>
      <c r="B7" s="61" t="s">
        <v>73</v>
      </c>
      <c r="C7" s="109" t="s">
        <v>99</v>
      </c>
      <c r="D7" s="84" t="s">
        <v>22</v>
      </c>
      <c r="E7" s="92">
        <v>8</v>
      </c>
      <c r="F7" s="85"/>
      <c r="G7" s="49"/>
      <c r="H7" s="49"/>
      <c r="I7" s="50"/>
      <c r="J7" s="49"/>
      <c r="K7" s="77"/>
      <c r="L7" s="51"/>
      <c r="M7" s="51"/>
      <c r="N7" s="62"/>
      <c r="O7" s="2"/>
      <c r="P7" s="2"/>
    </row>
    <row r="8" spans="1:16" ht="12">
      <c r="A8" s="98" t="s">
        <v>86</v>
      </c>
      <c r="B8" s="61" t="s">
        <v>87</v>
      </c>
      <c r="C8" s="110" t="s">
        <v>99</v>
      </c>
      <c r="D8" s="88" t="s">
        <v>22</v>
      </c>
      <c r="E8" s="77">
        <v>5</v>
      </c>
      <c r="F8" s="85"/>
      <c r="G8" s="49"/>
      <c r="H8" s="49"/>
      <c r="I8" s="50"/>
      <c r="J8" s="49"/>
      <c r="K8" s="77"/>
      <c r="L8" s="51"/>
      <c r="M8" s="51"/>
      <c r="N8" s="62"/>
      <c r="O8" s="2"/>
      <c r="P8" s="2"/>
    </row>
    <row r="9" spans="1:16" ht="12">
      <c r="A9" s="99" t="s">
        <v>74</v>
      </c>
      <c r="B9" s="61" t="s">
        <v>75</v>
      </c>
      <c r="C9" s="110" t="s">
        <v>99</v>
      </c>
      <c r="D9" s="88" t="s">
        <v>22</v>
      </c>
      <c r="E9" s="77">
        <v>1</v>
      </c>
      <c r="F9" s="89"/>
      <c r="G9" s="49"/>
      <c r="H9" s="49"/>
      <c r="I9" s="50"/>
      <c r="J9" s="49"/>
      <c r="K9" s="77"/>
      <c r="L9" s="51"/>
      <c r="M9" s="51"/>
      <c r="N9" s="62"/>
      <c r="O9" s="2"/>
      <c r="P9" s="2"/>
    </row>
    <row r="10" spans="1:16" ht="12">
      <c r="A10" s="99" t="s">
        <v>76</v>
      </c>
      <c r="B10" s="61" t="s">
        <v>77</v>
      </c>
      <c r="C10" s="110" t="s">
        <v>99</v>
      </c>
      <c r="D10" s="84" t="s">
        <v>22</v>
      </c>
      <c r="E10" s="77">
        <v>1</v>
      </c>
      <c r="F10" s="86"/>
      <c r="G10" s="49"/>
      <c r="H10" s="49"/>
      <c r="I10" s="50"/>
      <c r="J10" s="49"/>
      <c r="K10" s="77"/>
      <c r="L10" s="51"/>
      <c r="M10" s="51"/>
      <c r="N10" s="62"/>
      <c r="O10" s="2"/>
      <c r="P10" s="2"/>
    </row>
    <row r="11" spans="1:16" ht="12">
      <c r="A11" s="97" t="s">
        <v>78</v>
      </c>
      <c r="B11" s="61" t="s">
        <v>79</v>
      </c>
      <c r="C11" s="110" t="s">
        <v>99</v>
      </c>
      <c r="D11" s="84" t="s">
        <v>22</v>
      </c>
      <c r="E11" s="77">
        <v>2</v>
      </c>
      <c r="F11" s="85"/>
      <c r="G11" s="49"/>
      <c r="H11" s="49"/>
      <c r="I11" s="50"/>
      <c r="J11" s="49"/>
      <c r="K11" s="77"/>
      <c r="L11" s="51"/>
      <c r="M11" s="51"/>
      <c r="N11" s="62"/>
      <c r="O11" s="2"/>
      <c r="P11" s="2"/>
    </row>
    <row r="12" spans="1:16" ht="24">
      <c r="A12" s="97" t="s">
        <v>93</v>
      </c>
      <c r="B12" s="61" t="s">
        <v>94</v>
      </c>
      <c r="C12" s="110" t="s">
        <v>99</v>
      </c>
      <c r="D12" s="84" t="s">
        <v>22</v>
      </c>
      <c r="E12" s="77">
        <v>9</v>
      </c>
      <c r="F12" s="85"/>
      <c r="G12" s="49"/>
      <c r="H12" s="49"/>
      <c r="I12" s="50"/>
      <c r="J12" s="49"/>
      <c r="K12" s="77"/>
      <c r="L12" s="51"/>
      <c r="M12" s="51"/>
      <c r="N12" s="62"/>
      <c r="O12" s="2"/>
      <c r="P12" s="2"/>
    </row>
    <row r="13" spans="1:16" ht="12">
      <c r="A13" s="97" t="s">
        <v>80</v>
      </c>
      <c r="B13" s="61" t="s">
        <v>81</v>
      </c>
      <c r="C13" s="110" t="s">
        <v>99</v>
      </c>
      <c r="D13" s="84" t="s">
        <v>22</v>
      </c>
      <c r="E13" s="77">
        <v>1</v>
      </c>
      <c r="F13" s="85"/>
      <c r="G13" s="49"/>
      <c r="H13" s="49"/>
      <c r="I13" s="50"/>
      <c r="J13" s="49"/>
      <c r="K13" s="77"/>
      <c r="L13" s="51"/>
      <c r="M13" s="51"/>
      <c r="N13" s="62"/>
      <c r="O13" s="2"/>
      <c r="P13" s="2"/>
    </row>
    <row r="14" spans="1:16" ht="24">
      <c r="A14" s="99" t="s">
        <v>82</v>
      </c>
      <c r="B14" s="61" t="s">
        <v>83</v>
      </c>
      <c r="C14" s="110" t="s">
        <v>99</v>
      </c>
      <c r="D14" s="88" t="s">
        <v>22</v>
      </c>
      <c r="E14" s="77">
        <v>5</v>
      </c>
      <c r="F14" s="90"/>
      <c r="G14" s="49"/>
      <c r="H14" s="49"/>
      <c r="I14" s="50"/>
      <c r="J14" s="49"/>
      <c r="K14" s="77"/>
      <c r="L14" s="51"/>
      <c r="M14" s="51"/>
      <c r="N14" s="62"/>
      <c r="O14" s="2"/>
      <c r="P14" s="2"/>
    </row>
    <row r="15" spans="1:16" ht="12">
      <c r="A15" s="98" t="s">
        <v>84</v>
      </c>
      <c r="B15" s="61" t="s">
        <v>85</v>
      </c>
      <c r="C15" s="110" t="s">
        <v>99</v>
      </c>
      <c r="D15" s="84" t="s">
        <v>22</v>
      </c>
      <c r="E15" s="77">
        <v>5</v>
      </c>
      <c r="F15" s="87"/>
      <c r="G15" s="49"/>
      <c r="H15" s="49"/>
      <c r="I15" s="50"/>
      <c r="J15" s="49"/>
      <c r="K15" s="77"/>
      <c r="L15" s="51"/>
      <c r="M15" s="51"/>
      <c r="N15" s="62"/>
      <c r="O15" s="2"/>
      <c r="P15" s="2"/>
    </row>
    <row r="16" spans="1:14" s="5" customFormat="1" ht="12">
      <c r="A16" s="53"/>
      <c r="B16" s="63" t="s">
        <v>59</v>
      </c>
      <c r="C16" s="53"/>
      <c r="D16" s="54"/>
      <c r="E16" s="53"/>
      <c r="F16" s="64"/>
      <c r="G16" s="64"/>
      <c r="H16" s="64">
        <f>SUM(H4:H15)</f>
        <v>0</v>
      </c>
      <c r="I16" s="64"/>
      <c r="J16" s="64">
        <f>SUM(J4:J15)</f>
        <v>0</v>
      </c>
      <c r="K16" s="64"/>
      <c r="L16" s="64">
        <f>SUM(L4:L15)</f>
        <v>0</v>
      </c>
      <c r="M16" s="64">
        <f>SUM(M4:M15)</f>
        <v>0</v>
      </c>
      <c r="N16" s="65"/>
    </row>
    <row r="17" spans="1:18" s="67" customFormat="1" ht="23.25" customHeight="1">
      <c r="A17" s="66" t="s">
        <v>38</v>
      </c>
      <c r="E17" s="66"/>
      <c r="G17" s="68"/>
      <c r="I17" s="69"/>
      <c r="K17" s="70"/>
      <c r="R17" s="67" t="e">
        <f>SUM(#REF!)</f>
        <v>#REF!</v>
      </c>
    </row>
    <row r="18" spans="1:17" s="67" customFormat="1" ht="14.25" customHeight="1">
      <c r="A18" s="71" t="s">
        <v>60</v>
      </c>
      <c r="P18" s="67">
        <v>7</v>
      </c>
      <c r="Q18" s="67">
        <v>650</v>
      </c>
    </row>
    <row r="19" s="67" customFormat="1" ht="14.25" customHeight="1">
      <c r="A19" s="71" t="s">
        <v>61</v>
      </c>
    </row>
    <row r="20" s="67" customFormat="1" ht="13.5" customHeight="1">
      <c r="A20" s="71" t="s">
        <v>62</v>
      </c>
    </row>
    <row r="21" spans="1:14" s="67" customFormat="1" ht="27" customHeight="1">
      <c r="A21" s="113" t="s">
        <v>63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72"/>
    </row>
    <row r="22" s="67" customFormat="1" ht="13.5" customHeight="1">
      <c r="A22" s="71" t="s">
        <v>64</v>
      </c>
    </row>
    <row r="23" spans="1:15" s="67" customFormat="1" ht="13.5" customHeight="1">
      <c r="A23" s="73" t="s">
        <v>65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67" customFormat="1" ht="13.5" customHeight="1">
      <c r="A24" s="73" t="s">
        <v>66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67" customFormat="1" ht="14.25" customHeight="1">
      <c r="A25" s="73" t="s">
        <v>67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="74" customFormat="1" ht="12">
      <c r="K26" s="70"/>
    </row>
  </sheetData>
  <sheetProtection/>
  <mergeCells count="1">
    <mergeCell ref="A21:M21"/>
  </mergeCells>
  <printOptions/>
  <pageMargins left="0.11180555555555556" right="0.1" top="0.35833333333333334" bottom="0.3145833333333333" header="0.09305555555555556" footer="0.04930555555555556"/>
  <pageSetup fitToHeight="0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Lewczyk</dc:creator>
  <cp:keywords/>
  <dc:description/>
  <cp:lastModifiedBy>Magda Jellin</cp:lastModifiedBy>
  <cp:lastPrinted>2019-07-17T09:10:15Z</cp:lastPrinted>
  <dcterms:created xsi:type="dcterms:W3CDTF">2019-01-23T07:54:30Z</dcterms:created>
  <dcterms:modified xsi:type="dcterms:W3CDTF">2019-08-13T11:11:52Z</dcterms:modified>
  <cp:category/>
  <cp:version/>
  <cp:contentType/>
  <cp:contentStatus/>
</cp:coreProperties>
</file>