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10" tabRatio="844" activeTab="12"/>
  </bookViews>
  <sheets>
    <sheet name="RAZEM" sheetId="1" r:id="rId1"/>
    <sheet name="4" sheetId="2" r:id="rId2"/>
    <sheet name="5" sheetId="3" r:id="rId3"/>
    <sheet name="12" sheetId="4" r:id="rId4"/>
    <sheet name="14" sheetId="5" r:id="rId5"/>
    <sheet name="15" sheetId="6" r:id="rId6"/>
    <sheet name="20" sheetId="7" r:id="rId7"/>
    <sheet name="22" sheetId="8" r:id="rId8"/>
    <sheet name="23" sheetId="9" r:id="rId9"/>
    <sheet name="24" sheetId="10" r:id="rId10"/>
    <sheet name="28" sheetId="11" r:id="rId11"/>
    <sheet name="29" sheetId="12" r:id="rId12"/>
    <sheet name="35" sheetId="13" r:id="rId13"/>
    <sheet name="39" sheetId="14" r:id="rId14"/>
    <sheet name="40" sheetId="15" r:id="rId15"/>
    <sheet name="41" sheetId="16" r:id="rId16"/>
    <sheet name="42" sheetId="17" r:id="rId17"/>
    <sheet name="44" sheetId="18" r:id="rId18"/>
  </sheets>
  <definedNames>
    <definedName name="_xlnm.Print_Area" localSheetId="3">'12'!$A$1:$I$5</definedName>
    <definedName name="_xlnm.Print_Area" localSheetId="4">'14'!$A$1:$J$13</definedName>
    <definedName name="_xlnm.Print_Area" localSheetId="5">'15'!$A$1:$J$5</definedName>
    <definedName name="_xlnm.Print_Area" localSheetId="6">'20'!$A$1:$J$9</definedName>
    <definedName name="_xlnm.Print_Area" localSheetId="7">'22'!$A$1:$J$13</definedName>
    <definedName name="_xlnm.Print_Area" localSheetId="8">'23'!$A$1:$J$9</definedName>
    <definedName name="_xlnm.Print_Area" localSheetId="9">'24'!$A$1:$J$12</definedName>
    <definedName name="_xlnm.Print_Area" localSheetId="10">'28'!$A$1:$J$10</definedName>
    <definedName name="_xlnm.Print_Area" localSheetId="11">'29'!$A$1:$J$9</definedName>
    <definedName name="_xlnm.Print_Area" localSheetId="12">'35'!$A$1:$J$4</definedName>
    <definedName name="_xlnm.Print_Area" localSheetId="1">'4'!$A$1:$I$12</definedName>
    <definedName name="_xlnm.Print_Area" localSheetId="2">'5'!$A$1:$J$12</definedName>
    <definedName name="_xlnm.Print_Area" localSheetId="0">'RAZEM'!$B$1:$M$58</definedName>
  </definedNames>
  <calcPr fullCalcOnLoad="1"/>
</workbook>
</file>

<file path=xl/sharedStrings.xml><?xml version="1.0" encoding="utf-8"?>
<sst xmlns="http://schemas.openxmlformats.org/spreadsheetml/2006/main" count="483" uniqueCount="186">
  <si>
    <t>Nowy asortyment
Umowa -jak najszybciej</t>
  </si>
  <si>
    <t>Wyczerpany asortyment Umowa jak najszybciej</t>
  </si>
  <si>
    <t>Umowa od grudnia 2015</t>
  </si>
  <si>
    <t>Termin zawarcia umowy</t>
  </si>
  <si>
    <t>Zamawiający wymaga dostarczenia instrukcji użytkowania wraz z kartą gwarancyjną.</t>
  </si>
  <si>
    <t>Wykonawca dołączy do oferty Karty danych technicznych asortymentu wymienionego w niniejszym SIWZ, potwierdzające parametry techniczne przedmiotu zamówienia wystawione przez producenta wyrobu.</t>
  </si>
  <si>
    <t>Zamawiający wymaga, aby dostarczony przez Wykonawcę sprzęt był przez Niego w siedzibie Zamawiającego zamontowany (w miejscach na terenie USK wskazanych przez Zamawiającego) i przygotowany do pracy.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</si>
  <si>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</si>
  <si>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 xml:space="preserve">Zamawiający wymaga bezpłatnej obsługi serwisowej w okresie gwarancji, gwarancja na wszystkie elementy przedmiotu zamówienia (bezpłatna naprawa lub wymiana, serwis) min. 3 lata. Wykonawca gwarantuje pełną gwarancję przez okres min. 3 lat, w tym koszt napraw, serwisów, konserwacji, przeglądów, obsługi przedmiotu zamówienia po stronie Wykonawcy. </t>
  </si>
  <si>
    <t xml:space="preserve">Wykonawca odpowiada za wady ilościowe i jakościowe dostarczonego towaru i gwarantuje wymianę na pełnowartościowy towar wg zapisów w SIWZ. </t>
  </si>
  <si>
    <t>Zamwaiający wymaga dołączenia zdjęć do oferty.</t>
  </si>
  <si>
    <t>SPRZĘT GOSPODARCZY (PLAN FINANSOWY 2016)</t>
  </si>
  <si>
    <t>PRZYŁBICE OCHRONE</t>
  </si>
  <si>
    <t>Przyłbice ochronne w zestawie z kompletem folii antystatycznych min. 4 szt, parametr przezroczystości folii min. 99,75%, z elastyczną, bezuciskową i łatwo dopasowującą się do twarzy oprawką, wyposażona w dwie metalowe klamry krokodylkowe pozwalające na szybką wymianę folii ochronnej</t>
  </si>
  <si>
    <t xml:space="preserve">Folia ochronna komplet min 4 szt w opakowaniu. Folia obustronnie antystatyczna, o grubości min. 175 mikronów, z certyfikatem CE </t>
  </si>
  <si>
    <t>op.</t>
  </si>
  <si>
    <t>Wentylator stojący podłogowy, 3 stopnie prędkości nawiewu oraz ruchu oscylacyjnego, estetyczna osłona siatkowa, wiatrak o średnicy 40 cm (+/- 5 cm), płynna regulacja wysokości. Gwarancja min. 24 m-ce.</t>
  </si>
  <si>
    <t>cena z przetargu</t>
  </si>
  <si>
    <t>VAT</t>
  </si>
  <si>
    <t>Montaż urządzeń po stronie Wykonawcy.</t>
  </si>
  <si>
    <t>PALETY</t>
  </si>
  <si>
    <t>WENTYLATOR</t>
  </si>
  <si>
    <t>próbki</t>
  </si>
  <si>
    <t>Zamawiający wymaga, aby sprzęt spełniał wymogi HACCP.</t>
  </si>
  <si>
    <t>NACZYNIA (Porcelana) i SZTUĆCE</t>
  </si>
  <si>
    <t>Widelec stołowy ze stali nierdzewnej</t>
  </si>
  <si>
    <t>Nóż stolowy ze stali nierdzewnej</t>
  </si>
  <si>
    <t>Łyżka stołowa ze stali nierdzewnej</t>
  </si>
  <si>
    <t>Łyżeczka do herbaty ze stali nierdzewnej</t>
  </si>
  <si>
    <t xml:space="preserve"> UWAGA</t>
  </si>
  <si>
    <t>Pojemniki plastikowe z pokrywką, o pojemności 70-80 litrów kolor szary, dopuszczone do kontaktu z żywnością</t>
  </si>
  <si>
    <t>Pojemniki plastikowe z pokrywką, o pojemności 50-60 litrów kolor szary, dopuszczone do kontaktu z żwynością</t>
  </si>
  <si>
    <t>Zamawiający wymaga aby pozcycję 1 i 2 były kompatybilne</t>
  </si>
  <si>
    <t>ostrza</t>
  </si>
  <si>
    <t>do wykorzystania</t>
  </si>
  <si>
    <t>Termometr spożywczy</t>
  </si>
  <si>
    <t>Opis: Termometr szpilkowy spożywczy o zakresie pomiaru temperatury 0 do +100 st. C, wykonany ze stali nierdzewnej</t>
  </si>
  <si>
    <t>KOSZE NA ODPADY</t>
  </si>
  <si>
    <t>termin dostawy do 2 dni roboczych</t>
  </si>
  <si>
    <t>termin dostawy do 4 dni roboczych</t>
  </si>
  <si>
    <t>Przy założeniu, że maksymalny termin dostawy to 4 dni.</t>
  </si>
  <si>
    <t>Zamek krzywkowy kasetowy do metalowych szafek socjalnych w szatniach dla pracowników. Gwarancja min. 24 m-ce.</t>
  </si>
  <si>
    <t>WÓZEK SKLEPOWY</t>
  </si>
  <si>
    <t>Wózek sklepowy o pojemności 90litrów</t>
  </si>
  <si>
    <t>POJEMNIK  TRANSPORTOWY</t>
  </si>
  <si>
    <t>BUTELKI JEDNORAZOWE DLA BANKU MLEKA</t>
  </si>
  <si>
    <t>Waga kuchenna elektroniczna: zakres od 0 do 10 kg. Z dokładnym wyświetleniem funkcji gramów (przygotowanie porcji na oddziały w gramach);
- spełnia wymagania systemu HACCP,
- zabezpieczenie elektroniki wagi przed szkodliwym wpływem wody,
- odporna na napięcia i przebicia,
- waga technologiczna do użytku wewnętrznego przy produkcji żywności,
- czytelny wyświetlacz,
- waga stojąca na blacie, stabilna solidna konstrukcja,
- szalka ze stali nierdzewnej.</t>
  </si>
  <si>
    <t>Waga kuchenna elektroniczna: zakres od 0 do 5 kg. Z dokładnym wyświetleniem funkcji gramów (przygotowanie porcji na oddziały w gramach);
- spełnia wymagania systemu HACCP,
- zabezpieczenie elektroniki wagi przed szkodliwym wpływem wody,
- odporna na napięcia i przebicia,
- waga technologiczna do użytku wewnętrznego przy produkcji żywności,
- czytelny wyświetlacz,
- waga stojąca na blacie, stabilna solidna konstrukcja,
- szalka ze stali nierdzewnej.</t>
  </si>
  <si>
    <t>WYPOSAŻENIE DEPOZYTU</t>
  </si>
  <si>
    <t>cena</t>
  </si>
  <si>
    <t>60 pkt</t>
  </si>
  <si>
    <t>termin dostawy</t>
  </si>
  <si>
    <t>tj. 40 pkt:</t>
  </si>
  <si>
    <t>40 pkt</t>
  </si>
  <si>
    <t>termin dostawy do 3 dni roboczych</t>
  </si>
  <si>
    <t>20 pkt</t>
  </si>
  <si>
    <t>0 pkt</t>
  </si>
  <si>
    <t>Zamawaiający wymaga dołączenia zdjęć do oferty.</t>
  </si>
  <si>
    <t>WAGI KUCHENNA ELEKTRONICZNA</t>
  </si>
  <si>
    <t>KOSZE NA ODPADY WYKONANE Z WYSOKIEJ JAKOŚCI TWORZYWA SZTUCZNEGO W KOLORZE ANTRACYTOWYM I SZARĄ OBRĘCZĄ O POJEMNOŚCI 50 l Z GŁADKĄ POKRYWĄ WAHADŁOWĄ. DODATKOWO DO KAŻDEJ SZTUKI ETYKIETA SAMOPRZYLEPNA NA POKRYWĘ INFORMUJĄCA O RODZAJU ODPADU (NP. PAPIER, PLASTIK)</t>
  </si>
  <si>
    <t>KOSZE NA ODPADY WYKONANE Z WYSOKIEJ JAKOŚCI TWORZYWA SZTUCZNEGO W KOLORZE ANTRACYTOWYM I SZARĄ OBRĘCZĄ O POJEMNOŚCI 25 l Z GŁADKĄ POKRYWĄ WAHADŁOWĄ. DODATKOWO DO KAŻDEJ SZTUKI ETYKIETA SAMOPRZYLEPNA NA POKRYWĘ INFORMUJĄCA O RODZAJU ODPADU (NP. PAPIER, PLASTIK)</t>
  </si>
  <si>
    <t>Poz. 1 - 2  Wykonany z tworzywa odpornego na środki dezynfekcyjne.</t>
  </si>
  <si>
    <t>Stojak na ubrania (jezdny)</t>
  </si>
  <si>
    <t>Wieszaki na ubrania</t>
  </si>
  <si>
    <t>Opis: Wieszaki wykonane z wytrzymałego tworzywa (drewno/plastik) do konfekcji ciężkiej, z przeznaczeniem do udźwigu całości garderoby, z wytrzymałym mocowaniem haczyka do reszty konstrukcji wieszaka, z poprzeczką do zawieszenia spodni oraz dolnymi zaczepami do zawieszenia spódnicy.</t>
  </si>
  <si>
    <t>Pokrowce na ubrania</t>
  </si>
  <si>
    <t>Zamawiający wymaga dostarczenia dokumentu "Technologia prania" - poz. 3.</t>
  </si>
  <si>
    <t>gwarancja</t>
  </si>
  <si>
    <t>termin</t>
  </si>
  <si>
    <t>Opis: stojak na odzież  o wymiarach 1800x1500x700 mm (+/- 100mm), konstrukcja wykonana z profili stalowych z powierzchnią wykończoną lakierem proszkowym, wyposażony w kółka min. fi 50 mm z hamulcem w obsadzie cynkowej</t>
  </si>
  <si>
    <t>Opis: pokrowiec na odzież i obuwie, z przodu zapinany na zamek, po bokach poszerzany, u góry otwór na wieszak, wewnątrz min. 2 wewnętrzne kieszenie na obuwie kryte klapkami z możłiwością prani i dezynfekcji</t>
  </si>
  <si>
    <t xml:space="preserve">Poniżej proponowane kryteria oceny ofert, zgodnie z rekomendacjami DF </t>
  </si>
  <si>
    <t>Opis: Kuchenka mikrofalowa wolnostojąca, o pojemności 17-20 litrów.</t>
  </si>
  <si>
    <t xml:space="preserve">Osoba odpowiedzialna za opis przedmiotu zamówienia: </t>
  </si>
  <si>
    <t>LODÓWKI</t>
  </si>
  <si>
    <t>PAKIET NR 35</t>
  </si>
  <si>
    <t>POJEMNIKI PLASTIKOWE Z POKRYWĄ</t>
  </si>
  <si>
    <t>PAKIET NR 39</t>
  </si>
  <si>
    <t>PAKIET NR 40</t>
  </si>
  <si>
    <t>PAKIET NR 41</t>
  </si>
  <si>
    <t>PAKIET NR 42</t>
  </si>
  <si>
    <t>ZAMKI DO SZAFEK SOCJALNYCH</t>
  </si>
  <si>
    <t>PAKIET NR 44</t>
  </si>
  <si>
    <t>Cena brutto</t>
  </si>
  <si>
    <t>OKULARY OCHRONNE</t>
  </si>
  <si>
    <t>DOSTAWA SPRZĘTU GOSPODARCZEGO</t>
  </si>
  <si>
    <t>Lp.</t>
  </si>
  <si>
    <t>j.m.</t>
  </si>
  <si>
    <t xml:space="preserve">Ilość zamawiana </t>
  </si>
  <si>
    <t>Wartość netto</t>
  </si>
  <si>
    <t>Wartość brutto</t>
  </si>
  <si>
    <t>szt</t>
  </si>
  <si>
    <t>szt.</t>
  </si>
  <si>
    <t>Nazwa asortymentu</t>
  </si>
  <si>
    <t>PAKIET NR 4</t>
  </si>
  <si>
    <t>PAKIET NR 12</t>
  </si>
  <si>
    <t>PAKIET NR 14</t>
  </si>
  <si>
    <t>PAKIET NR 15</t>
  </si>
  <si>
    <t>PAKIET NR 20</t>
  </si>
  <si>
    <t>Nr pakietu</t>
  </si>
  <si>
    <t>Nazwa pakietu</t>
  </si>
  <si>
    <t>-</t>
  </si>
  <si>
    <t>RAZEM</t>
  </si>
  <si>
    <t>UWAGI</t>
  </si>
  <si>
    <t>Cena                   netto</t>
  </si>
  <si>
    <t>Wartość                   netto</t>
  </si>
  <si>
    <t>TERMOMETRY I TERMOHIGROMETRY</t>
  </si>
  <si>
    <t>PAKIET NR 22</t>
  </si>
  <si>
    <t>PAKIET NR 23</t>
  </si>
  <si>
    <t>PAKIET NR 24</t>
  </si>
  <si>
    <t>PAKIET NR 28</t>
  </si>
  <si>
    <t>SUMA</t>
  </si>
  <si>
    <t>PAKIET NR 29</t>
  </si>
  <si>
    <t>ilość</t>
  </si>
  <si>
    <t>cena netto</t>
  </si>
  <si>
    <t>cena brutto</t>
  </si>
  <si>
    <t>wartość netto</t>
  </si>
  <si>
    <t>wartość brutto</t>
  </si>
  <si>
    <t>JM</t>
  </si>
  <si>
    <t>WYKONANIE 2013</t>
  </si>
  <si>
    <t>Wykonanie w 2013 r.</t>
  </si>
  <si>
    <t xml:space="preserve"> </t>
  </si>
  <si>
    <t>wyczerpanie asortymentu</t>
  </si>
  <si>
    <t>CZAJNIKI ELEKTRYCZNE</t>
  </si>
  <si>
    <t>Czajnik elektryczny</t>
  </si>
  <si>
    <t>KUCHENKI MIKROFALOWE</t>
  </si>
  <si>
    <t>Kuchenka mikrofalowa</t>
  </si>
  <si>
    <t>PI 2015 - C.7                                 (2 700 zł.)</t>
  </si>
  <si>
    <t>PI 2015 - C.6                                 (147 242 zł.)</t>
  </si>
  <si>
    <t>kpl.</t>
  </si>
  <si>
    <t>Okulary ochronne</t>
  </si>
  <si>
    <t>Termometr elektroniczny</t>
  </si>
  <si>
    <t>Termo-higrometr elektroniczny</t>
  </si>
  <si>
    <t>Opis: Termo-higrometr elektroniczny o zakresie pomiaru temperatury min. -10 do +50 st.C oraz zakresie pomiaru wilgotności min. od 20 do 95%; podziałka pomiaru temperatury odpowiednio 0,1 st. C i 1%; zasilanie na baterie AA lub AAA; urządzenie z Certyfikatem europejskim CE, w komplecie bateria</t>
  </si>
  <si>
    <t>Opis: Termometr elektroniczny o zakresie pomiaru temperatury -20 do +50 st. C, przeznaczony do użytku w lodówkach, zasilany na baterie guzikowa CR 2025, podziałka pomiaru temperatury 0,1 st.C; urządzenie z Certyfikatem europejskim CE, w komplecie bateria</t>
  </si>
  <si>
    <t>BATERIA GUZIKOWA CR 2025</t>
  </si>
  <si>
    <t>Bateria guzikowa CR 2025</t>
  </si>
  <si>
    <t>Opis: Bateria guzikowa litowa CR 2025, pojemność 163 mAh, napięcie 3 V</t>
  </si>
  <si>
    <t>Wykonawca gwarantuje bezpłatne przybycie serwisu/obsługi do 48h od momentu zgłoszenia awarii.
Nr tel. ……………….. do serwisu/obsługi. Osoba nadzorująca realizację obsługi/serwisów/napraw/konserwacji/przeglądów z ramienia Wykonawcy …………………………….</t>
  </si>
  <si>
    <t xml:space="preserve">Plastikowa skrzynka umożliwiająca bezpieczny transport krwi i innego materiału biologicznego. Skrzynka powinna być zamykana i posiadać uchwyt do przenoszenia.
Skrzynka powinna być wykonana z tworzywa łatwego do utrzymania w czystości i nadającego się do dezynfekcji.
Wymiary: 330x200x H 160 mm (+/- 30mm).
</t>
  </si>
  <si>
    <t>Gwarancja min. 24 miesięce</t>
  </si>
  <si>
    <t>Zamawiający wymaga dostarczenia instrukcji użytkowania oraz karty gwarancyjnej.</t>
  </si>
  <si>
    <t>Palety pełne z tworzywa sztucznego, kolor czarny lub szary, wymiary gabarytowe: 1200x800x150 mm, obciążenie statystyczne; 6000 kg, obciążenie dynamiczne: 1500 kg, obciążenie na regale: 500 kg, podstawa 3 płozy, odporne na działanie kwasów i rozpuszczalników, duża stabilność i odporność na uszkodzenia, wytrzymała konstrukcja, nie wchłaniajace wody, przystosowane do obsługi z wózkiem widłowym.</t>
  </si>
  <si>
    <t>Kubek z rączką walcowaty: poj. 0,25l; nietłukący się, kolor biały, nadający się do wyparzania.</t>
  </si>
  <si>
    <t>Talerz mały (deserowy) -19 cm; nietłukący się, kolor biały, nadający się do wyparzania.</t>
  </si>
  <si>
    <t>Talerz płytki - 24 cm; nietłukący się, kolor biały, nadający się do wyparzania.</t>
  </si>
  <si>
    <t>Talerz głęboki - 22 cm; nietłukący się, kolor biały, nadający się do wyparzania.</t>
  </si>
  <si>
    <t>Lodówka wolnostojąca 80-100 litrów, kolor biały, klasa energetyczna A+, bez przegródki na drzwiach na jajka. Gwarancja min. 24 m-ce.</t>
  </si>
  <si>
    <t>Opis: Okulary ochronne wykonane z tworzywa sztucznego, bez ostrych krawędzi, z zausznikami antypoślizgowymi. Wykonane z materiałów odpornych na środki dezynfekcyjne. Szybki z materiału zapewniającego dobrą widoczność.</t>
  </si>
  <si>
    <t>PI 2018</t>
  </si>
  <si>
    <t>Pojemniki z dziubkiem dla pacjentów</t>
  </si>
  <si>
    <t>Opis: Czajnik elektryczny o pojemności 1,7 - 2 litrów, o mocy 2000-2400 W, wyposażony w wyraźny wskaźnik poziomu wody. Materiał naczynia: metal. Obrotowa podstawa ułatwiająca stawianie czajnika.
Wyposażenie:
Płaska grzałka płytowa ze stali szlachetnej,
Lampka sygnalizacyjna,
Filtr zatrzymujący osady. Automatyczne wyłączenie po zagotowaniu, automatyczne wyłączenie bez wody. Gwarancja min. 24 miesięce</t>
  </si>
  <si>
    <t>Zamawiający wymaga bezpłatnej obsługi serwisowej w okresie gwarancji, gwarancja na wszystkie elementy przedmiotu zamówienia (bezpłatna naprawa lub wymiana) min. 24 miesięce Wykonawca gwarantuje pełną gwarancję przez okres min. ... Lat.</t>
  </si>
  <si>
    <t>PAKIET NR  5</t>
  </si>
  <si>
    <t>10 pkt</t>
  </si>
  <si>
    <t>Dodatkowy okres gwarancji:</t>
  </si>
  <si>
    <t>dodatkowa gwarancja 12 miesięcy</t>
  </si>
  <si>
    <t xml:space="preserve"> dodatkowa gwarancja 24 miesięcy</t>
  </si>
  <si>
    <t>dodatkowa gwarancja 36 miesięcy</t>
  </si>
  <si>
    <t>Maksymalny termin dostawy - 4 dni robocze</t>
  </si>
  <si>
    <t>Zamawiający wymaga bezpłatnej obsługi serwisowej w okresie gwarancji, gwarancja na wszystkie elementy przedmiotu zamówienia (bezpłatna naprawa lub wymiana) min. 24 miesięce. Wykonawca gwarantuje pełną gwarancję przez okres min. 24 mce.</t>
  </si>
  <si>
    <t>Zamawiający wymaga bezpłatnej obsługi serwisowej w okresie gwarancji, gwarancja na wszystkie elementy przedmiotu zamówienia (bezpłatna naprawa lub wymiana) min. 12 miesięcy. Wykonawca gwarantuje pełną gwarancję przez okres min.12 mcy.</t>
  </si>
  <si>
    <t>Zamawiający wymaga bezpłatnej obsługi serwisowej w okresie gwarancji, gwarancja na wszystkie elementy przedmiotu zamówienia (bezpłatna naprawa lub wymiana) min. 24 miesięcy. Wykonawca gwarantuje pełną gwarancję przez okres min. 24mce</t>
  </si>
  <si>
    <t>Gwarancja min. 12 miesięcy</t>
  </si>
  <si>
    <t>Zamawiający wymaga bezpłatnej obsługi serwisowej w okresie gwarancji, gwarancja na wszystkie elementy przedmiotu zamówienia (bezpłatna naprawa lub wymiana) min. 24 miesięce. Wykonawca gwarantuje pełną gwarancję przez okres min. 24mce.</t>
  </si>
  <si>
    <t>Cena</t>
  </si>
  <si>
    <t>Jakość:</t>
  </si>
  <si>
    <t>Ruchoma głowica strzygarki</t>
  </si>
  <si>
    <t>30 pkt</t>
  </si>
  <si>
    <t>Czas ładowania:</t>
  </si>
  <si>
    <t>5 pkt, 2 pkt lub 0 pkt</t>
  </si>
  <si>
    <t xml:space="preserve">do 6 h </t>
  </si>
  <si>
    <t>od 6h do 12h</t>
  </si>
  <si>
    <t>powyżej 12h</t>
  </si>
  <si>
    <t>Termin dostawy:</t>
  </si>
  <si>
    <t>5 pkt</t>
  </si>
  <si>
    <t>2 pkt</t>
  </si>
  <si>
    <t>Kryteria do pakietów: 1, 3, 6, 8, 9, 11, 12, 13, 15, 16, 17, 18, 19, 20, 21, 24, 25, 26, 27, 29, 30, 31, 32, 33, 34, 35, 36, 38, 39,40-46</t>
  </si>
  <si>
    <t>Kryteria do pakietów: 2, 4, 5, 7, 10, 14, 22, 23, 28, 37, 47</t>
  </si>
  <si>
    <t>Kryteria do pakietu: 43</t>
  </si>
  <si>
    <t>PF 2018</t>
  </si>
  <si>
    <t>vat</t>
  </si>
  <si>
    <t xml:space="preserve">Ilość </t>
  </si>
  <si>
    <t xml:space="preserve"> VAT</t>
  </si>
  <si>
    <t>Ilość</t>
  </si>
  <si>
    <r>
      <rPr>
        <b/>
        <sz val="9"/>
        <color indexed="8"/>
        <rFont val="Calibri"/>
        <family val="2"/>
      </rPr>
      <t>Pojemnik plastikowy</t>
    </r>
    <r>
      <rPr>
        <sz val="9"/>
        <color indexed="8"/>
        <rFont val="Calibri"/>
        <family val="2"/>
      </rPr>
      <t xml:space="preserve"> okrągły o wymiarach min.  490 x 490 x 580 mm o pojemności 90 litrów, posiadający dwa uchyty po bokach oraz pokrywę z rączką kolor biały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</si>
</sst>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#,##0.00\ [$zł-415];[Red]\-#,##0.00\ [$zł-415]"/>
    <numFmt numFmtId="188" formatCode="#,##0.00&quot; zł&quot;"/>
    <numFmt numFmtId="189" formatCode="#,##0.00&quot; zł&quot;;\-#,##0.00&quot; zł&quot;"/>
    <numFmt numFmtId="190" formatCode="0.000%"/>
    <numFmt numFmtId="191" formatCode="0.0%"/>
  </numFmts>
  <fonts count="55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7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10"/>
      <name val="Verdana"/>
      <family val="2"/>
    </font>
    <font>
      <u val="single"/>
      <sz val="8"/>
      <name val="Verdan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i/>
      <u val="single"/>
      <sz val="9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16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6" fillId="12" borderId="1" applyNumberFormat="0" applyAlignment="0" applyProtection="0"/>
    <xf numFmtId="0" fontId="7" fillId="34" borderId="2" applyNumberFormat="0" applyAlignment="0" applyProtection="0"/>
    <xf numFmtId="0" fontId="8" fillId="6" borderId="0" applyNumberFormat="0" applyBorder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31" fillId="37" borderId="0" applyNumberFormat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6" fillId="34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180" fontId="27" fillId="0" borderId="0">
      <alignment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3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5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" fontId="3" fillId="39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0" fontId="2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23" fillId="39" borderId="14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5" fillId="40" borderId="0" xfId="0" applyFont="1" applyFill="1" applyAlignment="1">
      <alignment/>
    </xf>
    <xf numFmtId="9" fontId="35" fillId="40" borderId="0" xfId="0" applyNumberFormat="1" applyFont="1" applyFill="1" applyAlignment="1">
      <alignment/>
    </xf>
    <xf numFmtId="0" fontId="35" fillId="40" borderId="0" xfId="0" applyFont="1" applyFill="1" applyAlignment="1">
      <alignment horizontal="center"/>
    </xf>
    <xf numFmtId="0" fontId="3" fillId="40" borderId="0" xfId="0" applyFont="1" applyFill="1" applyAlignment="1">
      <alignment horizontal="center" vertical="center"/>
    </xf>
    <xf numFmtId="0" fontId="34" fillId="40" borderId="0" xfId="0" applyFont="1" applyFill="1" applyAlignment="1">
      <alignment horizontal="right"/>
    </xf>
    <xf numFmtId="0" fontId="34" fillId="40" borderId="0" xfId="0" applyFont="1" applyFill="1" applyAlignment="1">
      <alignment/>
    </xf>
    <xf numFmtId="0" fontId="3" fillId="40" borderId="0" xfId="0" applyFont="1" applyFill="1" applyAlignment="1">
      <alignment horizontal="right" vertical="center"/>
    </xf>
    <xf numFmtId="0" fontId="36" fillId="40" borderId="0" xfId="0" applyFont="1" applyFill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3" fontId="3" fillId="0" borderId="0" xfId="0" applyNumberFormat="1" applyFont="1" applyAlignment="1">
      <alignment horizontal="right" vertical="center" wrapText="1"/>
    </xf>
    <xf numFmtId="0" fontId="39" fillId="0" borderId="0" xfId="79" applyFont="1" applyBorder="1" applyAlignment="1">
      <alignment vertical="center"/>
      <protection/>
    </xf>
    <xf numFmtId="0" fontId="41" fillId="0" borderId="0" xfId="0" applyFont="1" applyAlignment="1">
      <alignment/>
    </xf>
    <xf numFmtId="0" fontId="39" fillId="0" borderId="10" xfId="80" applyFont="1" applyBorder="1" applyAlignment="1">
      <alignment horizontal="center" vertical="center" wrapText="1"/>
      <protection/>
    </xf>
    <xf numFmtId="0" fontId="39" fillId="0" borderId="0" xfId="80" applyFont="1">
      <alignment/>
      <protection/>
    </xf>
    <xf numFmtId="0" fontId="39" fillId="0" borderId="0" xfId="80" applyFont="1" applyAlignment="1">
      <alignment horizontal="center" vertical="center"/>
      <protection/>
    </xf>
    <xf numFmtId="0" fontId="43" fillId="0" borderId="0" xfId="0" applyFont="1" applyAlignment="1">
      <alignment/>
    </xf>
    <xf numFmtId="0" fontId="41" fillId="0" borderId="0" xfId="0" applyFont="1" applyAlignment="1">
      <alignment horizontal="left" vertical="center" indent="1"/>
    </xf>
    <xf numFmtId="0" fontId="40" fillId="0" borderId="10" xfId="80" applyFont="1" applyBorder="1" applyAlignment="1">
      <alignment vertical="center" wrapText="1"/>
      <protection/>
    </xf>
    <xf numFmtId="4" fontId="39" fillId="0" borderId="15" xfId="80" applyNumberFormat="1" applyFont="1" applyBorder="1" applyAlignment="1">
      <alignment horizontal="center" vertical="center" wrapText="1"/>
      <protection/>
    </xf>
    <xf numFmtId="0" fontId="43" fillId="0" borderId="10" xfId="80" applyFont="1" applyBorder="1" applyAlignment="1">
      <alignment vertical="center" wrapText="1"/>
      <protection/>
    </xf>
    <xf numFmtId="4" fontId="39" fillId="0" borderId="16" xfId="80" applyNumberFormat="1" applyFont="1" applyBorder="1" applyAlignment="1">
      <alignment horizontal="center" vertical="center" wrapText="1"/>
      <protection/>
    </xf>
    <xf numFmtId="0" fontId="39" fillId="0" borderId="0" xfId="80" applyFont="1" applyAlignment="1">
      <alignment horizontal="center" vertical="center" wrapText="1"/>
      <protection/>
    </xf>
    <xf numFmtId="0" fontId="39" fillId="0" borderId="0" xfId="80" applyFont="1" applyAlignment="1">
      <alignment vertical="center" wrapText="1"/>
      <protection/>
    </xf>
    <xf numFmtId="0" fontId="40" fillId="0" borderId="0" xfId="79" applyFont="1" applyBorder="1" applyAlignment="1">
      <alignment vertical="center"/>
      <protection/>
    </xf>
    <xf numFmtId="0" fontId="39" fillId="0" borderId="0" xfId="80" applyFont="1" applyAlignment="1">
      <alignment vertical="center"/>
      <protection/>
    </xf>
    <xf numFmtId="0" fontId="40" fillId="0" borderId="0" xfId="80" applyFont="1" applyAlignment="1">
      <alignment horizontal="right" vertical="center"/>
      <protection/>
    </xf>
    <xf numFmtId="0" fontId="40" fillId="0" borderId="10" xfId="80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3" fillId="0" borderId="0" xfId="79" applyFont="1" applyBorder="1" applyAlignment="1">
      <alignment vertical="center"/>
      <protection/>
    </xf>
    <xf numFmtId="0" fontId="40" fillId="0" borderId="0" xfId="80" applyFont="1" applyAlignment="1">
      <alignment horizontal="center" vertical="center" wrapText="1"/>
      <protection/>
    </xf>
    <xf numFmtId="4" fontId="40" fillId="0" borderId="16" xfId="80" applyNumberFormat="1" applyFont="1" applyBorder="1" applyAlignment="1">
      <alignment horizontal="center" vertical="center" wrapText="1"/>
      <protection/>
    </xf>
    <xf numFmtId="4" fontId="39" fillId="0" borderId="10" xfId="80" applyNumberFormat="1" applyFont="1" applyBorder="1" applyAlignment="1">
      <alignment horizontal="center" vertical="center"/>
      <protection/>
    </xf>
    <xf numFmtId="0" fontId="43" fillId="0" borderId="0" xfId="79" applyFont="1" applyFill="1" applyBorder="1" applyAlignment="1">
      <alignment horizontal="left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39" fillId="0" borderId="10" xfId="78" applyFont="1" applyBorder="1" applyAlignment="1">
      <alignment horizontal="center" vertical="center" wrapText="1"/>
      <protection/>
    </xf>
    <xf numFmtId="0" fontId="43" fillId="0" borderId="10" xfId="78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9" fontId="39" fillId="0" borderId="0" xfId="80" applyNumberFormat="1" applyFont="1" applyAlignment="1">
      <alignment horizontal="center" vertical="center"/>
      <protection/>
    </xf>
    <xf numFmtId="0" fontId="42" fillId="0" borderId="0" xfId="80" applyFont="1">
      <alignment/>
      <protection/>
    </xf>
    <xf numFmtId="0" fontId="43" fillId="0" borderId="0" xfId="79" applyFont="1" applyFill="1" applyAlignment="1">
      <alignment horizontal="center" vertical="center" wrapText="1"/>
      <protection/>
    </xf>
    <xf numFmtId="4" fontId="39" fillId="0" borderId="10" xfId="80" applyNumberFormat="1" applyFont="1" applyBorder="1" applyAlignment="1">
      <alignment horizontal="center" vertical="center" wrapText="1"/>
      <protection/>
    </xf>
    <xf numFmtId="0" fontId="43" fillId="39" borderId="0" xfId="0" applyFont="1" applyFill="1" applyBorder="1" applyAlignment="1">
      <alignment horizontal="center" vertical="center" wrapText="1"/>
    </xf>
    <xf numFmtId="0" fontId="43" fillId="39" borderId="0" xfId="79" applyFont="1" applyFill="1" applyBorder="1" applyAlignment="1">
      <alignment horizontal="center" vertical="center" wrapText="1"/>
      <protection/>
    </xf>
    <xf numFmtId="0" fontId="47" fillId="0" borderId="0" xfId="80" applyFont="1">
      <alignment/>
      <protection/>
    </xf>
    <xf numFmtId="0" fontId="48" fillId="0" borderId="0" xfId="79" applyFont="1" applyFill="1" applyAlignment="1">
      <alignment/>
      <protection/>
    </xf>
    <xf numFmtId="0" fontId="3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10" xfId="78" applyFont="1" applyBorder="1" applyAlignment="1">
      <alignment horizontal="center" vertical="center" wrapText="1"/>
      <protection/>
    </xf>
    <xf numFmtId="0" fontId="49" fillId="0" borderId="10" xfId="78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" fontId="49" fillId="0" borderId="16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0" fillId="0" borderId="10" xfId="78" applyFont="1" applyBorder="1" applyAlignment="1">
      <alignment horizontal="center" vertical="center" wrapText="1"/>
      <protection/>
    </xf>
    <xf numFmtId="0" fontId="44" fillId="0" borderId="10" xfId="78" applyFont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8" fillId="0" borderId="0" xfId="79" applyFont="1" applyFill="1" applyAlignment="1">
      <alignment horizontal="left" vertical="center"/>
      <protection/>
    </xf>
    <xf numFmtId="0" fontId="43" fillId="0" borderId="10" xfId="0" applyFont="1" applyBorder="1" applyAlignment="1">
      <alignment horizontal="right" vertical="center"/>
    </xf>
    <xf numFmtId="2" fontId="43" fillId="0" borderId="0" xfId="0" applyNumberFormat="1" applyFont="1" applyAlignment="1">
      <alignment horizontal="center" vertical="center"/>
    </xf>
    <xf numFmtId="9" fontId="43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9" fontId="43" fillId="0" borderId="16" xfId="0" applyNumberFormat="1" applyFont="1" applyFill="1" applyBorder="1" applyAlignment="1">
      <alignment horizontal="center" vertical="center" wrapText="1"/>
    </xf>
    <xf numFmtId="0" fontId="39" fillId="0" borderId="0" xfId="80" applyFont="1" applyFill="1" applyBorder="1" applyAlignment="1">
      <alignment horizontal="center" vertical="center"/>
      <protection/>
    </xf>
    <xf numFmtId="4" fontId="39" fillId="0" borderId="0" xfId="80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8" fillId="0" borderId="0" xfId="79" applyFont="1" applyFill="1" applyBorder="1" applyAlignment="1">
      <alignment horizontal="left" vertical="center"/>
      <protection/>
    </xf>
    <xf numFmtId="0" fontId="39" fillId="0" borderId="0" xfId="0" applyFont="1" applyBorder="1" applyAlignment="1">
      <alignment horizontal="right" vertical="center" wrapText="1"/>
    </xf>
    <xf numFmtId="0" fontId="43" fillId="0" borderId="0" xfId="79" applyFont="1" applyFill="1" applyBorder="1" applyAlignment="1">
      <alignment horizontal="left" vertical="center"/>
      <protection/>
    </xf>
    <xf numFmtId="0" fontId="39" fillId="0" borderId="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80" applyFont="1" applyBorder="1" applyAlignment="1">
      <alignment horizontal="center" vertical="center"/>
      <protection/>
    </xf>
    <xf numFmtId="0" fontId="39" fillId="0" borderId="0" xfId="80" applyFont="1" applyBorder="1">
      <alignment/>
      <protection/>
    </xf>
    <xf numFmtId="0" fontId="39" fillId="0" borderId="0" xfId="0" applyFont="1" applyBorder="1" applyAlignment="1">
      <alignment vertical="center" wrapText="1"/>
    </xf>
    <xf numFmtId="0" fontId="39" fillId="0" borderId="0" xfId="80" applyFont="1" applyBorder="1" applyAlignment="1">
      <alignment horizontal="right" vertical="center" wrapText="1"/>
      <protection/>
    </xf>
    <xf numFmtId="0" fontId="43" fillId="0" borderId="0" xfId="0" applyFont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4" fontId="40" fillId="0" borderId="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9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right" vertical="center"/>
    </xf>
    <xf numFmtId="0" fontId="39" fillId="0" borderId="10" xfId="78" applyFont="1" applyBorder="1" applyAlignment="1">
      <alignment horizontal="right" vertical="center" wrapText="1"/>
      <protection/>
    </xf>
    <xf numFmtId="0" fontId="43" fillId="0" borderId="10" xfId="0" applyFont="1" applyFill="1" applyBorder="1" applyAlignment="1">
      <alignment horizontal="right" vertical="center"/>
    </xf>
    <xf numFmtId="0" fontId="39" fillId="0" borderId="10" xfId="78" applyFont="1" applyBorder="1" applyAlignment="1">
      <alignment horizontal="left" vertical="center" wrapText="1"/>
      <protection/>
    </xf>
    <xf numFmtId="2" fontId="43" fillId="0" borderId="10" xfId="78" applyNumberFormat="1" applyFont="1" applyBorder="1" applyAlignment="1">
      <alignment horizontal="center" vertical="center" wrapText="1"/>
      <protection/>
    </xf>
    <xf numFmtId="2" fontId="39" fillId="0" borderId="10" xfId="78" applyNumberFormat="1" applyFont="1" applyBorder="1" applyAlignment="1">
      <alignment horizontal="center" vertical="center" wrapText="1"/>
      <protection/>
    </xf>
    <xf numFmtId="2" fontId="39" fillId="0" borderId="10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79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39" fillId="0" borderId="0" xfId="80" applyFont="1" applyAlignment="1">
      <alignment horizontal="right" vertical="center"/>
      <protection/>
    </xf>
    <xf numFmtId="0" fontId="39" fillId="0" borderId="10" xfId="80" applyFont="1" applyBorder="1" applyAlignment="1">
      <alignment vertical="center" wrapText="1"/>
      <protection/>
    </xf>
    <xf numFmtId="0" fontId="24" fillId="41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39" fillId="0" borderId="15" xfId="80" applyNumberFormat="1" applyFont="1" applyBorder="1" applyAlignment="1">
      <alignment horizontal="center" vertical="center" wrapText="1"/>
      <protection/>
    </xf>
    <xf numFmtId="4" fontId="39" fillId="0" borderId="16" xfId="80" applyNumberFormat="1" applyFont="1" applyBorder="1" applyAlignment="1">
      <alignment horizontal="center" vertical="center" wrapText="1"/>
      <protection/>
    </xf>
    <xf numFmtId="4" fontId="43" fillId="0" borderId="15" xfId="80" applyNumberFormat="1" applyFont="1" applyBorder="1" applyAlignment="1">
      <alignment horizontal="center" vertical="center" wrapText="1"/>
      <protection/>
    </xf>
    <xf numFmtId="4" fontId="43" fillId="0" borderId="16" xfId="80" applyNumberFormat="1" applyFont="1" applyBorder="1" applyAlignment="1">
      <alignment horizontal="center" vertical="center" wrapText="1"/>
      <protection/>
    </xf>
    <xf numFmtId="0" fontId="39" fillId="0" borderId="10" xfId="80" applyFont="1" applyBorder="1" applyAlignment="1">
      <alignment horizontal="center" vertical="center" wrapText="1"/>
      <protection/>
    </xf>
    <xf numFmtId="0" fontId="40" fillId="0" borderId="15" xfId="80" applyFont="1" applyFill="1" applyBorder="1" applyAlignment="1">
      <alignment horizontal="center" vertical="center" wrapText="1"/>
      <protection/>
    </xf>
    <xf numFmtId="0" fontId="40" fillId="0" borderId="16" xfId="80" applyFont="1" applyFill="1" applyBorder="1" applyAlignment="1">
      <alignment horizontal="center" vertical="center" wrapText="1"/>
      <protection/>
    </xf>
    <xf numFmtId="4" fontId="43" fillId="0" borderId="15" xfId="80" applyNumberFormat="1" applyFont="1" applyFill="1" applyBorder="1" applyAlignment="1">
      <alignment horizontal="center" vertical="center" wrapText="1"/>
      <protection/>
    </xf>
    <xf numFmtId="4" fontId="43" fillId="0" borderId="16" xfId="80" applyNumberFormat="1" applyFont="1" applyFill="1" applyBorder="1" applyAlignment="1">
      <alignment horizontal="center" vertical="center" wrapText="1"/>
      <protection/>
    </xf>
    <xf numFmtId="0" fontId="39" fillId="0" borderId="15" xfId="80" applyFont="1" applyBorder="1" applyAlignment="1">
      <alignment horizontal="center" vertical="center" wrapText="1"/>
      <protection/>
    </xf>
    <xf numFmtId="0" fontId="39" fillId="0" borderId="16" xfId="80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vertical="center" wrapText="1"/>
    </xf>
    <xf numFmtId="0" fontId="43" fillId="0" borderId="0" xfId="79" applyFont="1" applyFill="1" applyBorder="1" applyAlignment="1">
      <alignment horizontal="left" vertical="center" wrapText="1"/>
      <protection/>
    </xf>
    <xf numFmtId="0" fontId="40" fillId="0" borderId="15" xfId="80" applyFont="1" applyBorder="1" applyAlignment="1">
      <alignment horizontal="center" vertical="center" wrapText="1"/>
      <protection/>
    </xf>
    <xf numFmtId="0" fontId="40" fillId="0" borderId="16" xfId="80" applyFont="1" applyBorder="1" applyAlignment="1">
      <alignment horizontal="center" vertical="center" wrapText="1"/>
      <protection/>
    </xf>
    <xf numFmtId="4" fontId="39" fillId="0" borderId="10" xfId="80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39" fillId="0" borderId="0" xfId="80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uro" xfId="63"/>
    <cellStyle name="Heading" xfId="64"/>
    <cellStyle name="Heading1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Arkusz1" xfId="78"/>
    <cellStyle name="Normalny_Mobox i doposażenie 30.06.2014" xfId="79"/>
    <cellStyle name="Normalny_PRZYLĄDEK - pakiety do przetargu DLG powyżej 1 tys.- wersja z 03.10" xfId="80"/>
    <cellStyle name="Obliczenia" xfId="81"/>
    <cellStyle name="Followed Hyperlink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B1">
      <selection activeCell="N43" sqref="N43"/>
    </sheetView>
  </sheetViews>
  <sheetFormatPr defaultColWidth="9.140625" defaultRowHeight="24.75" customHeight="1"/>
  <cols>
    <col min="1" max="1" width="5.7109375" style="4" hidden="1" customWidth="1"/>
    <col min="2" max="2" width="19.140625" style="4" customWidth="1"/>
    <col min="3" max="3" width="2.28125" style="4" customWidth="1"/>
    <col min="4" max="4" width="61.140625" style="4" customWidth="1"/>
    <col min="5" max="5" width="14.28125" style="4" customWidth="1"/>
    <col min="6" max="6" width="16.140625" style="4" customWidth="1"/>
    <col min="7" max="7" width="17.7109375" style="4" hidden="1" customWidth="1"/>
    <col min="8" max="8" width="0.5625" style="6" hidden="1" customWidth="1"/>
    <col min="9" max="11" width="13.57421875" style="4" hidden="1" customWidth="1"/>
    <col min="12" max="12" width="14.7109375" style="4" customWidth="1"/>
    <col min="13" max="13" width="10.7109375" style="4" customWidth="1"/>
    <col min="14" max="14" width="9.140625" style="4" customWidth="1"/>
    <col min="15" max="15" width="25.421875" style="4" customWidth="1"/>
    <col min="16" max="16384" width="9.140625" style="4" customWidth="1"/>
  </cols>
  <sheetData>
    <row r="1" spans="1:8" s="10" customFormat="1" ht="32.25" customHeight="1">
      <c r="A1" s="9"/>
      <c r="B1" s="215" t="s">
        <v>85</v>
      </c>
      <c r="C1" s="215"/>
      <c r="D1" s="215"/>
      <c r="E1" s="215"/>
      <c r="F1" s="215"/>
      <c r="G1" s="215"/>
      <c r="H1" s="215"/>
    </row>
    <row r="2" spans="4:8" s="10" customFormat="1" ht="14.25" customHeight="1">
      <c r="D2" s="7"/>
      <c r="H2" s="23"/>
    </row>
    <row r="3" spans="1:12" s="13" customFormat="1" ht="24.75" customHeight="1">
      <c r="A3" s="11"/>
      <c r="B3" s="12" t="s">
        <v>99</v>
      </c>
      <c r="C3" s="18"/>
      <c r="D3" s="17" t="s">
        <v>100</v>
      </c>
      <c r="E3" s="12" t="s">
        <v>89</v>
      </c>
      <c r="F3" s="12" t="s">
        <v>90</v>
      </c>
      <c r="G3" s="15" t="s">
        <v>120</v>
      </c>
      <c r="H3" s="32" t="s">
        <v>103</v>
      </c>
      <c r="I3" s="214" t="s">
        <v>3</v>
      </c>
      <c r="J3" s="214"/>
      <c r="K3" s="214"/>
      <c r="L3" s="13" t="s">
        <v>29</v>
      </c>
    </row>
    <row r="4" spans="2:13" ht="43.5" customHeight="1">
      <c r="B4" s="1">
        <v>4</v>
      </c>
      <c r="C4" s="19"/>
      <c r="D4" s="30" t="str">
        <f>4!I1</f>
        <v>CZAJNIKI ELEKTRYCZNE</v>
      </c>
      <c r="E4" s="14">
        <f>4!G5</f>
        <v>0</v>
      </c>
      <c r="F4" s="14">
        <f aca="true" t="shared" si="0" ref="F4:F21">E4*1.23</f>
        <v>0</v>
      </c>
      <c r="G4" s="14" t="e">
        <f>4!#REF!</f>
        <v>#REF!</v>
      </c>
      <c r="H4" s="33" t="s">
        <v>122</v>
      </c>
      <c r="I4" s="1"/>
      <c r="J4" s="16" t="s">
        <v>1</v>
      </c>
      <c r="K4" s="16"/>
      <c r="M4" s="2" t="s">
        <v>67</v>
      </c>
    </row>
    <row r="5" spans="2:13" ht="43.5" customHeight="1">
      <c r="B5" s="1">
        <v>5</v>
      </c>
      <c r="C5" s="19"/>
      <c r="D5" s="27" t="str">
        <f>5!I1</f>
        <v>KUCHENKI MIKROFALOWE</v>
      </c>
      <c r="E5" s="14">
        <f>5!G5</f>
        <v>0</v>
      </c>
      <c r="F5" s="14">
        <f t="shared" si="0"/>
        <v>0</v>
      </c>
      <c r="G5" s="14">
        <f>5!J5</f>
        <v>359.67</v>
      </c>
      <c r="H5" s="33" t="s">
        <v>127</v>
      </c>
      <c r="I5" s="1"/>
      <c r="J5" s="1"/>
      <c r="K5" s="3" t="s">
        <v>2</v>
      </c>
      <c r="M5" s="4" t="s">
        <v>67</v>
      </c>
    </row>
    <row r="6" spans="2:13" ht="43.5" customHeight="1">
      <c r="B6" s="1">
        <v>7</v>
      </c>
      <c r="C6" s="46"/>
      <c r="D6" s="43" t="e">
        <f>#REF!</f>
        <v>#REF!</v>
      </c>
      <c r="E6" s="34" t="e">
        <f>#REF!</f>
        <v>#REF!</v>
      </c>
      <c r="F6" s="34" t="e">
        <f t="shared" si="0"/>
        <v>#REF!</v>
      </c>
      <c r="G6" s="34" t="e">
        <f>#REF!</f>
        <v>#REF!</v>
      </c>
      <c r="H6" s="47" t="s">
        <v>128</v>
      </c>
      <c r="I6" s="48" t="s">
        <v>0</v>
      </c>
      <c r="J6" s="41"/>
      <c r="K6" s="41"/>
      <c r="L6" s="45"/>
      <c r="M6" s="45" t="s">
        <v>67</v>
      </c>
    </row>
    <row r="7" spans="2:13" ht="43.5" customHeight="1">
      <c r="B7" s="1">
        <v>12</v>
      </c>
      <c r="C7" s="19"/>
      <c r="D7" s="31" t="str">
        <f>'12'!I1</f>
        <v>OKULARY OCHRONNE</v>
      </c>
      <c r="E7" s="14">
        <f>'12'!G5</f>
        <v>0</v>
      </c>
      <c r="F7" s="14">
        <f t="shared" si="0"/>
        <v>0</v>
      </c>
      <c r="G7" s="14" t="e">
        <f>'12'!#REF!</f>
        <v>#REF!</v>
      </c>
      <c r="H7" s="33" t="s">
        <v>122</v>
      </c>
      <c r="I7" s="16" t="s">
        <v>0</v>
      </c>
      <c r="J7" s="16"/>
      <c r="K7" s="1"/>
      <c r="M7" s="4" t="s">
        <v>68</v>
      </c>
    </row>
    <row r="8" spans="2:13" ht="43.5" customHeight="1">
      <c r="B8" s="1">
        <v>14</v>
      </c>
      <c r="C8" s="19"/>
      <c r="D8" s="30" t="str">
        <f>'14'!I1</f>
        <v>TERMOMETRY I TERMOHIGROMETRY</v>
      </c>
      <c r="E8" s="14">
        <f>'14'!G9</f>
        <v>0</v>
      </c>
      <c r="F8" s="14">
        <f t="shared" si="0"/>
        <v>0</v>
      </c>
      <c r="G8" s="14">
        <f>'14'!J9</f>
        <v>2488.89</v>
      </c>
      <c r="H8" s="33"/>
      <c r="I8" s="1"/>
      <c r="J8" s="16" t="s">
        <v>1</v>
      </c>
      <c r="K8" s="1"/>
      <c r="M8" s="4" t="s">
        <v>67</v>
      </c>
    </row>
    <row r="9" spans="2:13" ht="43.5" customHeight="1">
      <c r="B9" s="1">
        <v>15</v>
      </c>
      <c r="C9" s="19"/>
      <c r="D9" s="30" t="str">
        <f>'15'!I1</f>
        <v>BATERIA GUZIKOWA CR 2025</v>
      </c>
      <c r="E9" s="14">
        <f>'15'!G5</f>
        <v>0</v>
      </c>
      <c r="F9" s="14">
        <f t="shared" si="0"/>
        <v>0</v>
      </c>
      <c r="G9" s="14">
        <f>'15'!J5</f>
        <v>0</v>
      </c>
      <c r="H9" s="33"/>
      <c r="I9" s="16" t="s">
        <v>0</v>
      </c>
      <c r="J9" s="1"/>
      <c r="K9" s="1"/>
      <c r="M9" s="4" t="s">
        <v>68</v>
      </c>
    </row>
    <row r="10" spans="2:13" ht="43.5" customHeight="1">
      <c r="B10" s="1">
        <v>20</v>
      </c>
      <c r="C10" s="19"/>
      <c r="D10" s="30" t="str">
        <f>'20'!I1</f>
        <v>PALETY</v>
      </c>
      <c r="E10" s="14">
        <f>'20'!G4</f>
        <v>0</v>
      </c>
      <c r="F10" s="14">
        <f t="shared" si="0"/>
        <v>0</v>
      </c>
      <c r="G10" s="14"/>
      <c r="H10" s="33"/>
      <c r="I10" s="16" t="s">
        <v>0</v>
      </c>
      <c r="J10" s="1"/>
      <c r="K10" s="1"/>
      <c r="M10" s="4" t="s">
        <v>68</v>
      </c>
    </row>
    <row r="11" spans="2:13" ht="43.5" customHeight="1">
      <c r="B11" s="1">
        <v>22</v>
      </c>
      <c r="C11" s="46"/>
      <c r="D11" s="43" t="str">
        <f>'22'!I1</f>
        <v>WAGI KUCHENNA ELEKTRONICZNA</v>
      </c>
      <c r="E11" s="34">
        <f>'22'!G5</f>
        <v>0</v>
      </c>
      <c r="F11" s="34">
        <f t="shared" si="0"/>
        <v>0</v>
      </c>
      <c r="G11" s="34"/>
      <c r="H11" s="33"/>
      <c r="I11" s="16" t="s">
        <v>0</v>
      </c>
      <c r="J11" s="1"/>
      <c r="K11" s="1"/>
      <c r="M11" s="4" t="s">
        <v>67</v>
      </c>
    </row>
    <row r="12" spans="2:13" ht="43.5" customHeight="1">
      <c r="B12" s="1">
        <v>23</v>
      </c>
      <c r="C12" s="19"/>
      <c r="D12" s="30" t="str">
        <f>'23'!I1</f>
        <v>WENTYLATOR</v>
      </c>
      <c r="E12" s="14">
        <f>'23'!G4</f>
        <v>0</v>
      </c>
      <c r="F12" s="14">
        <f t="shared" si="0"/>
        <v>0</v>
      </c>
      <c r="G12" s="14"/>
      <c r="H12" s="33"/>
      <c r="I12" s="1"/>
      <c r="J12" s="1"/>
      <c r="K12" s="3"/>
      <c r="M12" s="4" t="s">
        <v>67</v>
      </c>
    </row>
    <row r="13" spans="2:13" ht="43.5" customHeight="1">
      <c r="B13" s="1">
        <v>24</v>
      </c>
      <c r="C13" s="19"/>
      <c r="D13" s="30" t="str">
        <f>'24'!I1</f>
        <v>NACZYNIA (Porcelana) i SZTUĆCE</v>
      </c>
      <c r="E13" s="14">
        <f>'24'!G12</f>
        <v>0</v>
      </c>
      <c r="F13" s="14">
        <f t="shared" si="0"/>
        <v>0</v>
      </c>
      <c r="G13" s="14"/>
      <c r="H13" s="33"/>
      <c r="I13" s="16" t="s">
        <v>0</v>
      </c>
      <c r="J13" s="1"/>
      <c r="K13" s="1"/>
      <c r="M13" s="4" t="s">
        <v>68</v>
      </c>
    </row>
    <row r="14" spans="2:13" ht="43.5" customHeight="1">
      <c r="B14" s="1">
        <v>25</v>
      </c>
      <c r="C14" s="25"/>
      <c r="D14" s="30" t="e">
        <f>#REF!</f>
        <v>#REF!</v>
      </c>
      <c r="E14" s="14" t="e">
        <f>#REF!</f>
        <v>#REF!</v>
      </c>
      <c r="F14" s="14" t="e">
        <f>E14*1.08</f>
        <v>#REF!</v>
      </c>
      <c r="G14" s="14"/>
      <c r="H14" s="26"/>
      <c r="I14" s="1"/>
      <c r="J14" s="1"/>
      <c r="K14" s="3"/>
      <c r="L14" s="13" t="s">
        <v>22</v>
      </c>
      <c r="M14" s="4" t="s">
        <v>68</v>
      </c>
    </row>
    <row r="15" spans="2:13" ht="43.5" customHeight="1">
      <c r="B15" s="1">
        <v>26</v>
      </c>
      <c r="C15" s="25"/>
      <c r="D15" s="30" t="e">
        <f>#REF!</f>
        <v>#REF!</v>
      </c>
      <c r="E15" s="14" t="e">
        <f>#REF!</f>
        <v>#REF!</v>
      </c>
      <c r="F15" s="14" t="e">
        <f t="shared" si="0"/>
        <v>#REF!</v>
      </c>
      <c r="G15" s="14"/>
      <c r="H15" s="26"/>
      <c r="I15" s="1"/>
      <c r="J15" s="16" t="s">
        <v>1</v>
      </c>
      <c r="K15" s="1"/>
      <c r="L15" s="13"/>
      <c r="M15" s="4" t="s">
        <v>68</v>
      </c>
    </row>
    <row r="16" spans="2:13" ht="43.5" customHeight="1">
      <c r="B16" s="1">
        <v>28</v>
      </c>
      <c r="C16" s="25"/>
      <c r="D16" s="30" t="str">
        <f>'28'!I1</f>
        <v>LODÓWKI</v>
      </c>
      <c r="E16" s="14">
        <f>'28'!G4</f>
        <v>0</v>
      </c>
      <c r="F16" s="14">
        <f t="shared" si="0"/>
        <v>0</v>
      </c>
      <c r="G16" s="14"/>
      <c r="H16" s="26"/>
      <c r="I16" s="1"/>
      <c r="J16" s="1"/>
      <c r="K16" s="3" t="s">
        <v>2</v>
      </c>
      <c r="M16" s="4" t="s">
        <v>67</v>
      </c>
    </row>
    <row r="17" spans="2:13" ht="43.5" customHeight="1">
      <c r="B17" s="1">
        <v>29</v>
      </c>
      <c r="C17" s="25"/>
      <c r="D17" s="30" t="str">
        <f>'29'!I1</f>
        <v>POJEMNIKI PLASTIKOWE Z POKRYWĄ</v>
      </c>
      <c r="E17" s="14">
        <f>'29'!G5</f>
        <v>0</v>
      </c>
      <c r="F17" s="14">
        <f t="shared" si="0"/>
        <v>0</v>
      </c>
      <c r="G17" s="14"/>
      <c r="H17" s="26"/>
      <c r="I17" s="1"/>
      <c r="J17" s="1"/>
      <c r="K17" s="3" t="s">
        <v>2</v>
      </c>
      <c r="M17" s="4" t="s">
        <v>68</v>
      </c>
    </row>
    <row r="18" spans="2:13" ht="43.5" customHeight="1">
      <c r="B18" s="1">
        <v>30</v>
      </c>
      <c r="C18" s="25"/>
      <c r="D18" s="30" t="e">
        <f>#REF!</f>
        <v>#REF!</v>
      </c>
      <c r="E18" s="14" t="e">
        <f>#REF!</f>
        <v>#REF!</v>
      </c>
      <c r="F18" s="14" t="e">
        <f t="shared" si="0"/>
        <v>#REF!</v>
      </c>
      <c r="G18" s="14"/>
      <c r="H18" s="26"/>
      <c r="I18" s="1"/>
      <c r="J18" s="16" t="s">
        <v>1</v>
      </c>
      <c r="K18" s="1"/>
      <c r="M18" s="4" t="s">
        <v>68</v>
      </c>
    </row>
    <row r="19" spans="2:13" ht="43.5" customHeight="1">
      <c r="B19" s="1">
        <v>32</v>
      </c>
      <c r="C19" s="25"/>
      <c r="D19" s="30" t="e">
        <f>#REF!</f>
        <v>#REF!</v>
      </c>
      <c r="E19" s="14" t="e">
        <f>#REF!</f>
        <v>#REF!</v>
      </c>
      <c r="F19" s="14" t="e">
        <f t="shared" si="0"/>
        <v>#REF!</v>
      </c>
      <c r="G19" s="14"/>
      <c r="H19" s="26"/>
      <c r="I19" s="1"/>
      <c r="J19" s="16" t="s">
        <v>1</v>
      </c>
      <c r="K19" s="1"/>
      <c r="M19" s="4" t="s">
        <v>68</v>
      </c>
    </row>
    <row r="20" spans="2:13" ht="43.5" customHeight="1">
      <c r="B20" s="1">
        <v>34</v>
      </c>
      <c r="C20" s="25"/>
      <c r="D20" s="30" t="e">
        <f>#REF!</f>
        <v>#REF!</v>
      </c>
      <c r="E20" s="14" t="e">
        <f>#REF!</f>
        <v>#REF!</v>
      </c>
      <c r="F20" s="14" t="e">
        <f t="shared" si="0"/>
        <v>#REF!</v>
      </c>
      <c r="G20" s="14"/>
      <c r="H20" s="26"/>
      <c r="I20" s="1"/>
      <c r="J20" s="1"/>
      <c r="K20" s="3" t="s">
        <v>2</v>
      </c>
      <c r="M20" s="4" t="s">
        <v>68</v>
      </c>
    </row>
    <row r="21" spans="2:13" ht="43.5" customHeight="1">
      <c r="B21" s="1">
        <v>35</v>
      </c>
      <c r="C21" s="25"/>
      <c r="D21" s="30" t="str">
        <f>'35'!I1</f>
        <v>ZAMKI DO SZAFEK SOCJALNYCH</v>
      </c>
      <c r="E21" s="14">
        <f>'35'!G4</f>
        <v>0</v>
      </c>
      <c r="F21" s="14">
        <f t="shared" si="0"/>
        <v>0</v>
      </c>
      <c r="G21" s="14"/>
      <c r="H21" s="26"/>
      <c r="I21" s="1"/>
      <c r="J21" s="16" t="s">
        <v>1</v>
      </c>
      <c r="K21" s="1"/>
      <c r="M21" s="4" t="s">
        <v>68</v>
      </c>
    </row>
    <row r="22" spans="2:13" ht="43.5" customHeight="1">
      <c r="B22" s="1">
        <v>39</v>
      </c>
      <c r="C22" s="25"/>
      <c r="D22" s="30" t="str">
        <f>'39'!I1</f>
        <v>POJEMNIK  TRANSPORTOWY</v>
      </c>
      <c r="E22" s="14">
        <f>'39'!G4</f>
        <v>0</v>
      </c>
      <c r="F22" s="14">
        <f>'39'!I4</f>
        <v>0</v>
      </c>
      <c r="G22" s="14"/>
      <c r="H22" s="26"/>
      <c r="I22" s="16" t="s">
        <v>0</v>
      </c>
      <c r="J22" s="1"/>
      <c r="K22" s="1"/>
      <c r="M22" s="4" t="s">
        <v>68</v>
      </c>
    </row>
    <row r="23" spans="2:13" ht="43.5" customHeight="1">
      <c r="B23" s="1">
        <v>40</v>
      </c>
      <c r="C23" s="25"/>
      <c r="D23" s="30" t="str">
        <f>'40'!I1</f>
        <v>PRZYŁBICE OCHRONE</v>
      </c>
      <c r="E23" s="14">
        <f>'40'!G5</f>
        <v>0</v>
      </c>
      <c r="F23" s="14">
        <f>'40'!I5</f>
        <v>0</v>
      </c>
      <c r="G23" s="14"/>
      <c r="H23" s="26"/>
      <c r="I23" s="26"/>
      <c r="J23" s="25"/>
      <c r="K23" s="25"/>
      <c r="M23" s="4" t="s">
        <v>68</v>
      </c>
    </row>
    <row r="24" spans="2:13" ht="43.5" customHeight="1">
      <c r="B24" s="1">
        <v>41</v>
      </c>
      <c r="C24" s="35"/>
      <c r="D24" s="27" t="str">
        <f>'41'!I1</f>
        <v>WYPOSAŻENIE DEPOZYTU</v>
      </c>
      <c r="E24" s="20">
        <f>'41'!G10</f>
        <v>0</v>
      </c>
      <c r="F24" s="20">
        <f>E24*1.23</f>
        <v>0</v>
      </c>
      <c r="G24" s="20"/>
      <c r="H24" s="49"/>
      <c r="I24" s="49"/>
      <c r="J24" s="35"/>
      <c r="K24" s="35"/>
      <c r="L24" s="2"/>
      <c r="M24" s="2" t="s">
        <v>68</v>
      </c>
    </row>
    <row r="25" spans="2:13" ht="43.5" customHeight="1">
      <c r="B25" s="1">
        <v>42</v>
      </c>
      <c r="C25" s="42"/>
      <c r="D25" s="43" t="s">
        <v>37</v>
      </c>
      <c r="E25" s="34">
        <f>'42'!G5</f>
        <v>0</v>
      </c>
      <c r="F25" s="34">
        <f>E25*1.23</f>
        <v>0</v>
      </c>
      <c r="G25" s="34"/>
      <c r="H25" s="26"/>
      <c r="I25" s="26"/>
      <c r="J25" s="25"/>
      <c r="K25" s="25"/>
      <c r="M25" s="4" t="s">
        <v>68</v>
      </c>
    </row>
    <row r="26" spans="2:13" s="45" customFormat="1" ht="43.5" customHeight="1">
      <c r="B26" s="1">
        <v>44</v>
      </c>
      <c r="C26" s="42"/>
      <c r="D26" s="43" t="s">
        <v>42</v>
      </c>
      <c r="E26" s="34">
        <f>'44'!G4</f>
        <v>0</v>
      </c>
      <c r="F26" s="34">
        <f>'44'!I4</f>
        <v>0</v>
      </c>
      <c r="G26" s="34"/>
      <c r="H26" s="44"/>
      <c r="I26" s="44"/>
      <c r="J26" s="42"/>
      <c r="K26" s="42"/>
      <c r="M26" s="45" t="s">
        <v>68</v>
      </c>
    </row>
    <row r="27" spans="2:13" s="45" customFormat="1" ht="43.5" customHeight="1">
      <c r="B27" s="1">
        <v>45</v>
      </c>
      <c r="C27" s="42"/>
      <c r="D27" s="43" t="s">
        <v>45</v>
      </c>
      <c r="E27" s="34" t="e">
        <f>#REF!</f>
        <v>#REF!</v>
      </c>
      <c r="F27" s="34" t="e">
        <f>#REF!</f>
        <v>#REF!</v>
      </c>
      <c r="G27" s="34"/>
      <c r="H27" s="44"/>
      <c r="I27" s="44"/>
      <c r="J27" s="42"/>
      <c r="K27" s="42"/>
      <c r="M27" s="45" t="s">
        <v>68</v>
      </c>
    </row>
    <row r="28" spans="4:7" ht="24.75" customHeight="1">
      <c r="D28" s="24" t="s">
        <v>111</v>
      </c>
      <c r="E28" s="22" t="e">
        <f>SUM(E4:E27)</f>
        <v>#REF!</v>
      </c>
      <c r="F28" s="22" t="e">
        <f>SUM(F4:F27)</f>
        <v>#REF!</v>
      </c>
      <c r="G28" s="22" t="e">
        <f>SUM(G4:G22)</f>
        <v>#REF!</v>
      </c>
    </row>
    <row r="30" spans="4:6" ht="24.75" customHeight="1" hidden="1">
      <c r="D30" s="5" t="s">
        <v>11</v>
      </c>
      <c r="E30" s="5"/>
      <c r="F30" s="28">
        <f>F32-F31</f>
        <v>682778</v>
      </c>
    </row>
    <row r="31" spans="4:6" ht="24.75" customHeight="1" hidden="1">
      <c r="D31" s="4" t="s">
        <v>33</v>
      </c>
      <c r="F31" s="29">
        <v>66474</v>
      </c>
    </row>
    <row r="32" spans="4:6" ht="24.75" customHeight="1" hidden="1">
      <c r="D32" s="5" t="s">
        <v>102</v>
      </c>
      <c r="F32" s="28">
        <v>749252</v>
      </c>
    </row>
    <row r="33" ht="24.75" customHeight="1" hidden="1"/>
    <row r="34" spans="4:6" ht="24.75" customHeight="1" hidden="1">
      <c r="D34" s="4" t="s">
        <v>34</v>
      </c>
      <c r="F34" s="21" t="e">
        <f>F30-F28</f>
        <v>#REF!</v>
      </c>
    </row>
    <row r="35" ht="24.75" customHeight="1" hidden="1"/>
    <row r="36" spans="4:6" ht="24.75" customHeight="1">
      <c r="D36" s="36" t="s">
        <v>71</v>
      </c>
      <c r="E36" s="36"/>
      <c r="F36" s="36"/>
    </row>
    <row r="37" spans="4:6" ht="24.75" customHeight="1">
      <c r="D37" s="36" t="s">
        <v>177</v>
      </c>
      <c r="E37" s="36"/>
      <c r="F37" s="36"/>
    </row>
    <row r="38" spans="4:6" ht="24.75" customHeight="1">
      <c r="D38" s="37" t="s">
        <v>49</v>
      </c>
      <c r="E38" s="38">
        <v>0.6</v>
      </c>
      <c r="F38" s="39" t="s">
        <v>50</v>
      </c>
    </row>
    <row r="39" spans="4:7" ht="24.75" customHeight="1">
      <c r="D39" s="52" t="s">
        <v>51</v>
      </c>
      <c r="E39" s="53">
        <v>0.4</v>
      </c>
      <c r="F39" s="54" t="s">
        <v>52</v>
      </c>
      <c r="G39" s="55"/>
    </row>
    <row r="40" spans="4:7" ht="24.75" customHeight="1">
      <c r="D40" s="56" t="s">
        <v>38</v>
      </c>
      <c r="E40" s="56" t="s">
        <v>53</v>
      </c>
      <c r="F40" s="57"/>
      <c r="G40" s="55"/>
    </row>
    <row r="41" spans="4:7" ht="24.75" customHeight="1">
      <c r="D41" s="56" t="s">
        <v>54</v>
      </c>
      <c r="E41" s="56" t="s">
        <v>55</v>
      </c>
      <c r="F41" s="57"/>
      <c r="G41" s="55"/>
    </row>
    <row r="42" spans="4:7" ht="24.75" customHeight="1">
      <c r="D42" s="56" t="s">
        <v>39</v>
      </c>
      <c r="E42" s="56" t="s">
        <v>56</v>
      </c>
      <c r="F42" s="57"/>
      <c r="G42" s="55"/>
    </row>
    <row r="43" spans="4:7" ht="24.75" customHeight="1">
      <c r="D43" s="58" t="s">
        <v>159</v>
      </c>
      <c r="E43" s="56"/>
      <c r="F43" s="59"/>
      <c r="G43" s="55"/>
    </row>
    <row r="45" ht="24.75" customHeight="1">
      <c r="D45" s="36" t="s">
        <v>178</v>
      </c>
    </row>
    <row r="46" spans="4:7" ht="24.75" customHeight="1">
      <c r="D46" s="52" t="s">
        <v>49</v>
      </c>
      <c r="E46" s="53">
        <v>0.6</v>
      </c>
      <c r="F46" s="54" t="s">
        <v>50</v>
      </c>
      <c r="G46" s="55"/>
    </row>
    <row r="47" spans="4:7" ht="24.75" customHeight="1">
      <c r="D47" s="52" t="s">
        <v>155</v>
      </c>
      <c r="E47" s="53">
        <v>0.4</v>
      </c>
      <c r="F47" s="54" t="s">
        <v>52</v>
      </c>
      <c r="G47" s="55"/>
    </row>
    <row r="48" spans="4:7" ht="24.75" customHeight="1">
      <c r="D48" s="56" t="s">
        <v>156</v>
      </c>
      <c r="E48" s="56" t="s">
        <v>154</v>
      </c>
      <c r="F48" s="54"/>
      <c r="G48" s="55"/>
    </row>
    <row r="49" spans="4:7" ht="24.75" customHeight="1">
      <c r="D49" s="56" t="s">
        <v>157</v>
      </c>
      <c r="E49" s="56" t="s">
        <v>55</v>
      </c>
      <c r="F49" s="54"/>
      <c r="G49" s="55"/>
    </row>
    <row r="50" spans="4:7" ht="24.75" customHeight="1">
      <c r="D50" s="56" t="s">
        <v>158</v>
      </c>
      <c r="E50" s="56" t="s">
        <v>53</v>
      </c>
      <c r="F50" s="57"/>
      <c r="G50" s="55"/>
    </row>
    <row r="51" spans="4:7" ht="33" customHeight="1">
      <c r="D51" s="59"/>
      <c r="E51" s="59"/>
      <c r="F51" s="59"/>
      <c r="G51" s="55"/>
    </row>
    <row r="52" spans="4:7" ht="33" customHeight="1">
      <c r="D52" s="55"/>
      <c r="E52" s="55"/>
      <c r="F52" s="55"/>
      <c r="G52" s="55"/>
    </row>
    <row r="53" spans="4:7" ht="33" customHeight="1">
      <c r="D53" s="55"/>
      <c r="E53" s="55"/>
      <c r="F53" s="55"/>
      <c r="G53" s="55"/>
    </row>
    <row r="54" spans="4:6" ht="24.75" customHeight="1">
      <c r="D54" s="36" t="s">
        <v>179</v>
      </c>
      <c r="F54" s="39"/>
    </row>
    <row r="55" spans="4:7" ht="24.75" customHeight="1">
      <c r="D55" s="60" t="s">
        <v>165</v>
      </c>
      <c r="E55" s="38">
        <v>0.6</v>
      </c>
      <c r="F55" s="61" t="s">
        <v>50</v>
      </c>
      <c r="G55" s="50"/>
    </row>
    <row r="56" spans="4:7" ht="24.75" customHeight="1">
      <c r="D56" s="60" t="s">
        <v>166</v>
      </c>
      <c r="E56" s="38">
        <v>0.4</v>
      </c>
      <c r="F56" s="61" t="s">
        <v>53</v>
      </c>
      <c r="G56" s="50"/>
    </row>
    <row r="57" spans="4:7" ht="24.75" customHeight="1">
      <c r="D57" s="62" t="s">
        <v>167</v>
      </c>
      <c r="E57" s="63">
        <v>0.3</v>
      </c>
      <c r="F57" s="64" t="s">
        <v>168</v>
      </c>
      <c r="G57" s="65"/>
    </row>
    <row r="58" spans="4:7" ht="24.75" customHeight="1">
      <c r="D58" s="62" t="s">
        <v>169</v>
      </c>
      <c r="E58" s="63">
        <v>0.05</v>
      </c>
      <c r="F58" s="64" t="s">
        <v>170</v>
      </c>
      <c r="G58" s="65"/>
    </row>
    <row r="59" spans="4:7" ht="24.75" customHeight="1">
      <c r="D59" s="66" t="s">
        <v>171</v>
      </c>
      <c r="E59" s="65">
        <v>5</v>
      </c>
      <c r="F59" s="50"/>
      <c r="G59" s="50"/>
    </row>
    <row r="60" spans="4:7" ht="24.75" customHeight="1">
      <c r="D60" s="66" t="s">
        <v>172</v>
      </c>
      <c r="E60" s="65">
        <v>2</v>
      </c>
      <c r="F60" s="50"/>
      <c r="G60" s="50"/>
    </row>
    <row r="61" spans="4:7" ht="24.75" customHeight="1">
      <c r="D61" s="66" t="s">
        <v>173</v>
      </c>
      <c r="E61" s="65">
        <v>0</v>
      </c>
      <c r="F61" s="50"/>
      <c r="G61" s="50"/>
    </row>
    <row r="62" spans="4:7" ht="24.75" customHeight="1">
      <c r="D62" s="60" t="s">
        <v>174</v>
      </c>
      <c r="E62" s="38">
        <v>0.05</v>
      </c>
      <c r="F62" s="61" t="s">
        <v>170</v>
      </c>
      <c r="G62" s="50"/>
    </row>
    <row r="63" spans="4:7" ht="24.75" customHeight="1">
      <c r="D63" s="66" t="s">
        <v>38</v>
      </c>
      <c r="E63" s="66" t="s">
        <v>175</v>
      </c>
      <c r="F63" s="36"/>
      <c r="G63" s="50"/>
    </row>
    <row r="64" spans="4:7" ht="24.75" customHeight="1">
      <c r="D64" s="66" t="s">
        <v>54</v>
      </c>
      <c r="E64" s="66" t="s">
        <v>176</v>
      </c>
      <c r="F64" s="36"/>
      <c r="G64" s="50"/>
    </row>
    <row r="65" spans="4:7" ht="24.75" customHeight="1">
      <c r="D65" s="66" t="s">
        <v>39</v>
      </c>
      <c r="E65" s="66" t="s">
        <v>56</v>
      </c>
      <c r="F65" s="36"/>
      <c r="G65" s="50"/>
    </row>
    <row r="66" spans="4:7" ht="24.75" customHeight="1">
      <c r="D66" s="67" t="s">
        <v>40</v>
      </c>
      <c r="E66" s="68"/>
      <c r="F66" s="40"/>
      <c r="G66" s="50"/>
    </row>
    <row r="68" spans="4:5" ht="24.75" customHeight="1">
      <c r="D68" s="51" t="s">
        <v>180</v>
      </c>
      <c r="E68" s="69">
        <v>287000</v>
      </c>
    </row>
    <row r="69" spans="4:5" ht="24.75" customHeight="1">
      <c r="D69" s="51" t="s">
        <v>149</v>
      </c>
      <c r="E69" s="69">
        <v>17097</v>
      </c>
    </row>
    <row r="70" spans="4:5" ht="24.75" customHeight="1">
      <c r="D70" s="8" t="s">
        <v>111</v>
      </c>
      <c r="E70" s="28">
        <f>SUM(E68:E69)</f>
        <v>304097</v>
      </c>
    </row>
  </sheetData>
  <sheetProtection/>
  <mergeCells count="2">
    <mergeCell ref="I3:K3"/>
    <mergeCell ref="B1:H1"/>
  </mergeCells>
  <printOptions/>
  <pageMargins left="0.5511811023622047" right="0.1968503937007874" top="0.15748031496062992" bottom="0.1968503937007874" header="0.2755905511811024" footer="0.1968503937007874"/>
  <pageSetup fitToHeight="1" fitToWidth="1" horizontalDpi="600" verticalDpi="600" orientation="portrait" paperSize="9" scale="31" r:id="rId1"/>
  <ignoredErrors>
    <ignoredError sqref="F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7109375" style="108" customWidth="1"/>
    <col min="2" max="2" width="50.7109375" style="108" customWidth="1"/>
    <col min="3" max="9" width="8.7109375" style="108" customWidth="1"/>
    <col min="10" max="10" width="12.7109375" style="149" hidden="1" customWidth="1"/>
    <col min="11" max="16384" width="9.140625" style="108" customWidth="1"/>
  </cols>
  <sheetData>
    <row r="1" spans="1:9" ht="12">
      <c r="A1" s="95" t="s">
        <v>109</v>
      </c>
      <c r="B1" s="96"/>
      <c r="C1" s="97"/>
      <c r="D1" s="97"/>
      <c r="E1" s="98"/>
      <c r="F1" s="98"/>
      <c r="G1" s="98"/>
      <c r="H1" s="98"/>
      <c r="I1" s="155" t="s">
        <v>24</v>
      </c>
    </row>
    <row r="2" spans="1:15" ht="24">
      <c r="A2" s="99" t="s">
        <v>86</v>
      </c>
      <c r="B2" s="99" t="s">
        <v>93</v>
      </c>
      <c r="C2" s="99" t="s">
        <v>87</v>
      </c>
      <c r="D2" s="99" t="s">
        <v>182</v>
      </c>
      <c r="E2" s="100" t="s">
        <v>104</v>
      </c>
      <c r="F2" s="99" t="s">
        <v>83</v>
      </c>
      <c r="G2" s="99" t="s">
        <v>105</v>
      </c>
      <c r="H2" s="99" t="s">
        <v>183</v>
      </c>
      <c r="I2" s="99" t="s">
        <v>90</v>
      </c>
      <c r="J2" s="156" t="s">
        <v>119</v>
      </c>
      <c r="K2" s="114"/>
      <c r="L2" s="114"/>
      <c r="O2" s="149"/>
    </row>
    <row r="3" spans="1:12" ht="24">
      <c r="A3" s="99">
        <v>1</v>
      </c>
      <c r="B3" s="202" t="s">
        <v>143</v>
      </c>
      <c r="C3" s="103" t="s">
        <v>92</v>
      </c>
      <c r="D3" s="99">
        <v>200</v>
      </c>
      <c r="E3" s="203"/>
      <c r="F3" s="204"/>
      <c r="G3" s="105"/>
      <c r="H3" s="106"/>
      <c r="I3" s="105"/>
      <c r="J3" s="205">
        <v>4920</v>
      </c>
      <c r="K3" s="152"/>
      <c r="L3" s="191"/>
    </row>
    <row r="4" spans="1:12" ht="24">
      <c r="A4" s="99">
        <v>2</v>
      </c>
      <c r="B4" s="202" t="s">
        <v>144</v>
      </c>
      <c r="C4" s="103" t="s">
        <v>92</v>
      </c>
      <c r="D4" s="99">
        <v>200</v>
      </c>
      <c r="E4" s="203"/>
      <c r="F4" s="204"/>
      <c r="G4" s="105"/>
      <c r="H4" s="106"/>
      <c r="I4" s="105"/>
      <c r="J4" s="205">
        <v>3936</v>
      </c>
      <c r="K4" s="152"/>
      <c r="L4" s="191"/>
    </row>
    <row r="5" spans="1:12" ht="24">
      <c r="A5" s="99">
        <v>3</v>
      </c>
      <c r="B5" s="202" t="s">
        <v>145</v>
      </c>
      <c r="C5" s="103" t="s">
        <v>92</v>
      </c>
      <c r="D5" s="99">
        <v>200</v>
      </c>
      <c r="E5" s="203"/>
      <c r="F5" s="204"/>
      <c r="G5" s="105"/>
      <c r="H5" s="106"/>
      <c r="I5" s="105"/>
      <c r="J5" s="205">
        <v>3936</v>
      </c>
      <c r="K5" s="152"/>
      <c r="L5" s="191"/>
    </row>
    <row r="6" spans="1:12" ht="24">
      <c r="A6" s="99">
        <v>4</v>
      </c>
      <c r="B6" s="202" t="s">
        <v>146</v>
      </c>
      <c r="C6" s="103" t="s">
        <v>92</v>
      </c>
      <c r="D6" s="99">
        <v>200</v>
      </c>
      <c r="E6" s="203"/>
      <c r="F6" s="204"/>
      <c r="G6" s="105"/>
      <c r="H6" s="106"/>
      <c r="I6" s="105"/>
      <c r="J6" s="107">
        <v>3936</v>
      </c>
      <c r="K6" s="152"/>
      <c r="L6" s="191"/>
    </row>
    <row r="7" spans="1:12" ht="14.25" customHeight="1">
      <c r="A7" s="99">
        <v>5</v>
      </c>
      <c r="B7" s="202" t="s">
        <v>25</v>
      </c>
      <c r="C7" s="103" t="s">
        <v>92</v>
      </c>
      <c r="D7" s="99">
        <v>200</v>
      </c>
      <c r="E7" s="203"/>
      <c r="F7" s="204"/>
      <c r="G7" s="105"/>
      <c r="H7" s="106"/>
      <c r="I7" s="105"/>
      <c r="J7" s="107">
        <v>3936</v>
      </c>
      <c r="K7" s="152"/>
      <c r="L7" s="191"/>
    </row>
    <row r="8" spans="1:12" ht="15" customHeight="1">
      <c r="A8" s="99">
        <v>6</v>
      </c>
      <c r="B8" s="202" t="s">
        <v>26</v>
      </c>
      <c r="C8" s="103" t="s">
        <v>92</v>
      </c>
      <c r="D8" s="99">
        <v>200</v>
      </c>
      <c r="E8" s="203"/>
      <c r="F8" s="204"/>
      <c r="G8" s="105"/>
      <c r="H8" s="106"/>
      <c r="I8" s="105"/>
      <c r="J8" s="107">
        <v>3936</v>
      </c>
      <c r="K8" s="152"/>
      <c r="L8" s="191"/>
    </row>
    <row r="9" spans="1:12" ht="15.75" customHeight="1">
      <c r="A9" s="99">
        <v>7</v>
      </c>
      <c r="B9" s="202" t="s">
        <v>27</v>
      </c>
      <c r="C9" s="103" t="s">
        <v>92</v>
      </c>
      <c r="D9" s="99">
        <v>200</v>
      </c>
      <c r="E9" s="203"/>
      <c r="F9" s="204"/>
      <c r="G9" s="105"/>
      <c r="H9" s="106"/>
      <c r="I9" s="105"/>
      <c r="J9" s="107"/>
      <c r="K9" s="152"/>
      <c r="L9" s="191"/>
    </row>
    <row r="10" spans="1:12" ht="16.5" customHeight="1">
      <c r="A10" s="99">
        <v>8</v>
      </c>
      <c r="B10" s="202" t="s">
        <v>28</v>
      </c>
      <c r="C10" s="103" t="s">
        <v>92</v>
      </c>
      <c r="D10" s="99">
        <v>100</v>
      </c>
      <c r="E10" s="203"/>
      <c r="F10" s="204"/>
      <c r="G10" s="105"/>
      <c r="H10" s="106"/>
      <c r="I10" s="105"/>
      <c r="J10" s="107">
        <v>3936</v>
      </c>
      <c r="K10" s="152"/>
      <c r="L10" s="191"/>
    </row>
    <row r="11" spans="1:12" ht="15.75" customHeight="1">
      <c r="A11" s="99">
        <v>9</v>
      </c>
      <c r="B11" s="202" t="s">
        <v>150</v>
      </c>
      <c r="C11" s="103" t="s">
        <v>92</v>
      </c>
      <c r="D11" s="99">
        <v>80</v>
      </c>
      <c r="E11" s="203"/>
      <c r="F11" s="204"/>
      <c r="G11" s="105"/>
      <c r="H11" s="106"/>
      <c r="I11" s="105"/>
      <c r="J11" s="107">
        <v>3936</v>
      </c>
      <c r="K11" s="152"/>
      <c r="L11" s="191"/>
    </row>
    <row r="12" spans="2:10" ht="12">
      <c r="B12" s="97"/>
      <c r="E12" s="146"/>
      <c r="F12" s="108" t="s">
        <v>102</v>
      </c>
      <c r="G12" s="109">
        <f>SUM(G3:G11)</f>
        <v>0</v>
      </c>
      <c r="H12" s="109" t="s">
        <v>101</v>
      </c>
      <c r="I12" s="109">
        <f>SUM(I3:I11)</f>
        <v>0</v>
      </c>
      <c r="J12" s="206">
        <f>SUM(J3:J6)</f>
        <v>16728</v>
      </c>
    </row>
    <row r="15" spans="2:9" ht="12">
      <c r="B15" s="233" t="s">
        <v>73</v>
      </c>
      <c r="C15" s="233"/>
      <c r="D15" s="233"/>
      <c r="E15" s="233"/>
      <c r="F15" s="233"/>
      <c r="G15" s="233"/>
      <c r="H15" s="233"/>
      <c r="I15" s="233"/>
    </row>
  </sheetData>
  <sheetProtection/>
  <mergeCells count="1">
    <mergeCell ref="B15:I15"/>
  </mergeCells>
  <printOptions/>
  <pageMargins left="0.31496062992125984" right="0.11811023622047245" top="0.5511811023622047" bottom="0.984251968503937" header="0.5118110236220472" footer="0.5118110236220472"/>
  <pageSetup fitToHeight="2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.28125" style="108" customWidth="1"/>
    <col min="2" max="2" width="50.7109375" style="108" customWidth="1"/>
    <col min="3" max="9" width="8.7109375" style="108" customWidth="1"/>
    <col min="10" max="10" width="12.7109375" style="149" hidden="1" customWidth="1"/>
    <col min="11" max="16384" width="9.140625" style="108" customWidth="1"/>
  </cols>
  <sheetData>
    <row r="1" spans="1:9" ht="12">
      <c r="A1" s="95" t="s">
        <v>110</v>
      </c>
      <c r="B1" s="96"/>
      <c r="C1" s="97"/>
      <c r="D1" s="97"/>
      <c r="E1" s="98"/>
      <c r="F1" s="98"/>
      <c r="G1" s="98"/>
      <c r="H1" s="98"/>
      <c r="I1" s="155" t="s">
        <v>74</v>
      </c>
    </row>
    <row r="2" spans="1:13" ht="36">
      <c r="A2" s="99" t="s">
        <v>86</v>
      </c>
      <c r="B2" s="99" t="s">
        <v>93</v>
      </c>
      <c r="C2" s="99" t="s">
        <v>87</v>
      </c>
      <c r="D2" s="99" t="s">
        <v>88</v>
      </c>
      <c r="E2" s="100" t="s">
        <v>104</v>
      </c>
      <c r="F2" s="99" t="s">
        <v>83</v>
      </c>
      <c r="G2" s="99" t="s">
        <v>105</v>
      </c>
      <c r="H2" s="99" t="s">
        <v>183</v>
      </c>
      <c r="I2" s="99" t="s">
        <v>90</v>
      </c>
      <c r="J2" s="156" t="s">
        <v>119</v>
      </c>
      <c r="L2" s="114"/>
      <c r="M2" s="114"/>
    </row>
    <row r="3" spans="1:13" ht="42.75" customHeight="1">
      <c r="A3" s="102">
        <v>1</v>
      </c>
      <c r="B3" s="145" t="s">
        <v>147</v>
      </c>
      <c r="C3" s="103" t="s">
        <v>92</v>
      </c>
      <c r="D3" s="104">
        <v>6</v>
      </c>
      <c r="E3" s="105"/>
      <c r="F3" s="105"/>
      <c r="G3" s="105"/>
      <c r="H3" s="106"/>
      <c r="I3" s="105"/>
      <c r="J3" s="101"/>
      <c r="L3" s="152"/>
      <c r="M3" s="153"/>
    </row>
    <row r="4" spans="2:10" ht="12">
      <c r="B4" s="97"/>
      <c r="E4" s="146"/>
      <c r="F4" s="108" t="s">
        <v>102</v>
      </c>
      <c r="G4" s="109">
        <f>G3</f>
        <v>0</v>
      </c>
      <c r="H4" s="109" t="s">
        <v>101</v>
      </c>
      <c r="I4" s="109">
        <f>I3</f>
        <v>0</v>
      </c>
      <c r="J4" s="148" t="s">
        <v>101</v>
      </c>
    </row>
    <row r="6" spans="7:9" ht="12">
      <c r="G6" s="146"/>
      <c r="I6" s="146"/>
    </row>
    <row r="7" spans="1:10" s="165" customFormat="1" ht="12">
      <c r="A7" s="164">
        <v>1</v>
      </c>
      <c r="B7" s="229" t="s">
        <v>141</v>
      </c>
      <c r="C7" s="229"/>
      <c r="D7" s="229"/>
      <c r="E7" s="229"/>
      <c r="F7" s="229"/>
      <c r="G7" s="229"/>
      <c r="H7" s="229"/>
      <c r="I7" s="229"/>
      <c r="J7" s="229"/>
    </row>
    <row r="8" spans="1:17" s="162" customFormat="1" ht="12">
      <c r="A8" s="164">
        <v>2</v>
      </c>
      <c r="B8" s="228" t="s">
        <v>164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</row>
    <row r="9" spans="1:10" s="162" customFormat="1" ht="12">
      <c r="A9" s="164">
        <v>3</v>
      </c>
      <c r="B9" s="228" t="s">
        <v>7</v>
      </c>
      <c r="C9" s="228"/>
      <c r="D9" s="228"/>
      <c r="E9" s="228"/>
      <c r="F9" s="228"/>
      <c r="G9" s="228"/>
      <c r="H9" s="228"/>
      <c r="I9" s="228"/>
      <c r="J9" s="228"/>
    </row>
    <row r="10" spans="1:10" s="162" customFormat="1" ht="12">
      <c r="A10" s="164">
        <v>4</v>
      </c>
      <c r="B10" s="228" t="s">
        <v>9</v>
      </c>
      <c r="C10" s="228"/>
      <c r="D10" s="228"/>
      <c r="E10" s="228"/>
      <c r="F10" s="228"/>
      <c r="G10" s="228"/>
      <c r="H10" s="228"/>
      <c r="I10" s="228"/>
      <c r="J10" s="228"/>
    </row>
    <row r="11" spans="1:10" s="162" customFormat="1" ht="12">
      <c r="A11" s="194">
        <v>5</v>
      </c>
      <c r="B11" s="227" t="s">
        <v>57</v>
      </c>
      <c r="C11" s="227"/>
      <c r="D11" s="227"/>
      <c r="E11" s="227"/>
      <c r="F11" s="227"/>
      <c r="G11" s="227"/>
      <c r="H11" s="227"/>
      <c r="I11" s="227"/>
      <c r="J11" s="227"/>
    </row>
    <row r="12" s="162" customFormat="1" ht="12">
      <c r="J12" s="161"/>
    </row>
    <row r="14" spans="2:9" ht="12">
      <c r="B14" s="233"/>
      <c r="C14" s="233"/>
      <c r="D14" s="233"/>
      <c r="E14" s="233"/>
      <c r="F14" s="233"/>
      <c r="G14" s="233"/>
      <c r="H14" s="233"/>
      <c r="I14" s="233"/>
    </row>
  </sheetData>
  <sheetProtection/>
  <mergeCells count="7">
    <mergeCell ref="K8:Q8"/>
    <mergeCell ref="B14:I14"/>
    <mergeCell ref="B7:J7"/>
    <mergeCell ref="B8:J8"/>
    <mergeCell ref="B9:J9"/>
    <mergeCell ref="B10:J10"/>
    <mergeCell ref="B11:J11"/>
  </mergeCells>
  <printOptions/>
  <pageMargins left="0.31496062992125984" right="0.11811023622047245" top="0.5511811023622047" bottom="0.984251968503937" header="0.5118110236220472" footer="0.5118110236220472"/>
  <pageSetup fitToHeight="2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8515625" style="155" customWidth="1"/>
    <col min="2" max="2" width="50.7109375" style="108" customWidth="1"/>
    <col min="3" max="9" width="8.7109375" style="108" customWidth="1"/>
    <col min="10" max="10" width="12.7109375" style="149" hidden="1" customWidth="1"/>
    <col min="11" max="11" width="14.421875" style="108" customWidth="1"/>
    <col min="12" max="12" width="0" style="108" hidden="1" customWidth="1"/>
    <col min="13" max="16384" width="9.140625" style="108" customWidth="1"/>
  </cols>
  <sheetData>
    <row r="1" spans="1:9" ht="12">
      <c r="A1" s="199"/>
      <c r="B1" s="96" t="s">
        <v>112</v>
      </c>
      <c r="C1" s="97"/>
      <c r="D1" s="97"/>
      <c r="E1" s="98"/>
      <c r="F1" s="98"/>
      <c r="G1" s="98"/>
      <c r="H1" s="98"/>
      <c r="I1" s="155" t="s">
        <v>76</v>
      </c>
    </row>
    <row r="2" spans="1:13" ht="24">
      <c r="A2" s="200" t="s">
        <v>86</v>
      </c>
      <c r="B2" s="99" t="s">
        <v>93</v>
      </c>
      <c r="C2" s="99" t="s">
        <v>87</v>
      </c>
      <c r="D2" s="99" t="s">
        <v>184</v>
      </c>
      <c r="E2" s="100" t="s">
        <v>104</v>
      </c>
      <c r="F2" s="99" t="s">
        <v>83</v>
      </c>
      <c r="G2" s="99" t="s">
        <v>105</v>
      </c>
      <c r="H2" s="99" t="s">
        <v>183</v>
      </c>
      <c r="I2" s="99" t="s">
        <v>90</v>
      </c>
      <c r="J2" s="156" t="s">
        <v>119</v>
      </c>
      <c r="L2" s="114" t="s">
        <v>17</v>
      </c>
      <c r="M2" s="114"/>
    </row>
    <row r="3" spans="1:13" ht="24">
      <c r="A3" s="201">
        <v>1</v>
      </c>
      <c r="B3" s="190" t="s">
        <v>30</v>
      </c>
      <c r="C3" s="103" t="s">
        <v>91</v>
      </c>
      <c r="D3" s="104">
        <v>30</v>
      </c>
      <c r="E3" s="105"/>
      <c r="F3" s="105"/>
      <c r="G3" s="105"/>
      <c r="H3" s="106"/>
      <c r="I3" s="105"/>
      <c r="J3" s="101"/>
      <c r="L3" s="152">
        <v>30</v>
      </c>
      <c r="M3" s="191"/>
    </row>
    <row r="4" spans="1:13" ht="24">
      <c r="A4" s="151">
        <v>2</v>
      </c>
      <c r="B4" s="174" t="s">
        <v>31</v>
      </c>
      <c r="C4" s="193" t="s">
        <v>91</v>
      </c>
      <c r="D4" s="195">
        <v>10</v>
      </c>
      <c r="E4" s="110"/>
      <c r="F4" s="105"/>
      <c r="G4" s="193"/>
      <c r="H4" s="196"/>
      <c r="I4" s="105"/>
      <c r="J4" s="101"/>
      <c r="L4" s="152">
        <v>36</v>
      </c>
      <c r="M4" s="197"/>
    </row>
    <row r="5" spans="6:10" ht="12">
      <c r="F5" s="108" t="s">
        <v>102</v>
      </c>
      <c r="G5" s="109">
        <f>SUM(G3:G4)</f>
        <v>0</v>
      </c>
      <c r="H5" s="109"/>
      <c r="I5" s="109">
        <f>SUM(I3:I4)</f>
        <v>0</v>
      </c>
      <c r="J5" s="109">
        <f>SUM(J3:J4)</f>
        <v>0</v>
      </c>
    </row>
    <row r="6" spans="7:9" ht="12">
      <c r="G6" s="146"/>
      <c r="I6" s="146"/>
    </row>
    <row r="7" spans="1:10" s="162" customFormat="1" ht="12">
      <c r="A7" s="194">
        <v>1</v>
      </c>
      <c r="B7" s="228" t="s">
        <v>5</v>
      </c>
      <c r="C7" s="228"/>
      <c r="D7" s="228"/>
      <c r="E7" s="228"/>
      <c r="F7" s="228"/>
      <c r="G7" s="228"/>
      <c r="H7" s="228"/>
      <c r="J7" s="161"/>
    </row>
    <row r="8" spans="1:10" s="162" customFormat="1" ht="12">
      <c r="A8" s="194">
        <v>2</v>
      </c>
      <c r="B8" s="227" t="s">
        <v>57</v>
      </c>
      <c r="C8" s="227"/>
      <c r="D8" s="227"/>
      <c r="E8" s="227"/>
      <c r="F8" s="227"/>
      <c r="G8" s="227"/>
      <c r="H8" s="227"/>
      <c r="I8" s="198"/>
      <c r="J8" s="198"/>
    </row>
    <row r="9" spans="1:10" s="162" customFormat="1" ht="12">
      <c r="A9" s="194"/>
      <c r="J9" s="161"/>
    </row>
  </sheetData>
  <sheetProtection/>
  <mergeCells count="2">
    <mergeCell ref="B7:H7"/>
    <mergeCell ref="B8:H8"/>
  </mergeCells>
  <printOptions/>
  <pageMargins left="0.31496062992125984" right="0.11811023622047245" top="0.5511811023622047" bottom="0.984251968503937" header="0.5118110236220472" footer="0.5118110236220472"/>
  <pageSetup fitToHeight="2" fitToWidth="1"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5.7109375" style="108" customWidth="1"/>
    <col min="2" max="2" width="50.7109375" style="108" customWidth="1"/>
    <col min="3" max="3" width="8.7109375" style="108" customWidth="1"/>
    <col min="4" max="4" width="9.8515625" style="108" customWidth="1"/>
    <col min="5" max="9" width="8.7109375" style="108" customWidth="1"/>
    <col min="10" max="10" width="12.7109375" style="149" hidden="1" customWidth="1"/>
    <col min="11" max="16384" width="9.140625" style="108" customWidth="1"/>
  </cols>
  <sheetData>
    <row r="1" spans="1:9" ht="12">
      <c r="A1" s="95" t="s">
        <v>75</v>
      </c>
      <c r="B1" s="96"/>
      <c r="C1" s="97"/>
      <c r="D1" s="97"/>
      <c r="E1" s="98"/>
      <c r="F1" s="98"/>
      <c r="G1" s="98"/>
      <c r="H1" s="98"/>
      <c r="I1" s="155" t="s">
        <v>81</v>
      </c>
    </row>
    <row r="2" spans="1:14" ht="24">
      <c r="A2" s="99" t="s">
        <v>86</v>
      </c>
      <c r="B2" s="99" t="s">
        <v>93</v>
      </c>
      <c r="C2" s="99" t="s">
        <v>87</v>
      </c>
      <c r="D2" s="99" t="s">
        <v>182</v>
      </c>
      <c r="E2" s="100" t="s">
        <v>104</v>
      </c>
      <c r="F2" s="99" t="s">
        <v>83</v>
      </c>
      <c r="G2" s="99" t="s">
        <v>105</v>
      </c>
      <c r="H2" s="99" t="s">
        <v>183</v>
      </c>
      <c r="I2" s="99" t="s">
        <v>90</v>
      </c>
      <c r="J2" s="156" t="s">
        <v>119</v>
      </c>
      <c r="M2" s="114"/>
      <c r="N2" s="114"/>
    </row>
    <row r="3" spans="1:14" ht="24">
      <c r="A3" s="102">
        <v>1</v>
      </c>
      <c r="B3" s="190" t="s">
        <v>41</v>
      </c>
      <c r="C3" s="103" t="s">
        <v>91</v>
      </c>
      <c r="D3" s="104">
        <v>200</v>
      </c>
      <c r="E3" s="105"/>
      <c r="F3" s="105"/>
      <c r="G3" s="105"/>
      <c r="H3" s="106"/>
      <c r="I3" s="105"/>
      <c r="J3" s="101"/>
      <c r="N3" s="191"/>
    </row>
    <row r="4" spans="2:10" ht="12">
      <c r="B4" s="97"/>
      <c r="E4" s="146"/>
      <c r="F4" s="108" t="s">
        <v>102</v>
      </c>
      <c r="G4" s="109">
        <f>G3</f>
        <v>0</v>
      </c>
      <c r="H4" s="109" t="s">
        <v>101</v>
      </c>
      <c r="I4" s="109">
        <f>I3</f>
        <v>0</v>
      </c>
      <c r="J4" s="148" t="s">
        <v>101</v>
      </c>
    </row>
    <row r="6" spans="7:9" ht="12">
      <c r="G6" s="146"/>
      <c r="I6" s="146"/>
    </row>
    <row r="7" s="150" customFormat="1" ht="12"/>
    <row r="9" spans="2:9" ht="12">
      <c r="B9" s="233"/>
      <c r="C9" s="233"/>
      <c r="D9" s="233"/>
      <c r="E9" s="233"/>
      <c r="F9" s="233"/>
      <c r="G9" s="233"/>
      <c r="H9" s="233"/>
      <c r="I9" s="233"/>
    </row>
  </sheetData>
  <sheetProtection/>
  <mergeCells count="1">
    <mergeCell ref="B9:I9"/>
  </mergeCells>
  <printOptions/>
  <pageMargins left="0.31496062992125984" right="0.11811023622047245" top="0.5511811023622047" bottom="0.984251968503937" header="0.5118110236220472" footer="0.5118110236220472"/>
  <pageSetup fitToHeight="2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4.00390625" style="75" customWidth="1"/>
    <col min="2" max="2" width="50.7109375" style="75" customWidth="1"/>
    <col min="3" max="9" width="8.7109375" style="75" customWidth="1"/>
    <col min="10" max="16384" width="9.140625" style="75" customWidth="1"/>
  </cols>
  <sheetData>
    <row r="1" spans="1:9" ht="12">
      <c r="A1" s="95" t="s">
        <v>77</v>
      </c>
      <c r="B1" s="96"/>
      <c r="C1" s="97"/>
      <c r="D1" s="97"/>
      <c r="E1" s="98"/>
      <c r="F1" s="98"/>
      <c r="G1" s="98"/>
      <c r="H1" s="98"/>
      <c r="I1" s="155" t="s">
        <v>44</v>
      </c>
    </row>
    <row r="2" spans="1:9" ht="24">
      <c r="A2" s="99" t="s">
        <v>86</v>
      </c>
      <c r="B2" s="99" t="s">
        <v>93</v>
      </c>
      <c r="C2" s="99" t="s">
        <v>87</v>
      </c>
      <c r="D2" s="99" t="s">
        <v>182</v>
      </c>
      <c r="E2" s="100" t="s">
        <v>104</v>
      </c>
      <c r="F2" s="99" t="s">
        <v>83</v>
      </c>
      <c r="G2" s="99" t="s">
        <v>105</v>
      </c>
      <c r="H2" s="99" t="s">
        <v>183</v>
      </c>
      <c r="I2" s="99" t="s">
        <v>90</v>
      </c>
    </row>
    <row r="3" spans="1:9" ht="93.75" customHeight="1">
      <c r="A3" s="102">
        <v>1</v>
      </c>
      <c r="B3" s="174" t="s">
        <v>139</v>
      </c>
      <c r="C3" s="103" t="s">
        <v>91</v>
      </c>
      <c r="D3" s="104">
        <v>10</v>
      </c>
      <c r="E3" s="105"/>
      <c r="F3" s="105"/>
      <c r="G3" s="105"/>
      <c r="H3" s="106"/>
      <c r="I3" s="105"/>
    </row>
    <row r="4" spans="1:9" ht="12">
      <c r="A4" s="108"/>
      <c r="B4" s="108"/>
      <c r="C4" s="108"/>
      <c r="D4" s="108"/>
      <c r="E4" s="108"/>
      <c r="F4" s="108" t="s">
        <v>102</v>
      </c>
      <c r="G4" s="109">
        <f>SUM(G3)</f>
        <v>0</v>
      </c>
      <c r="H4" s="109"/>
      <c r="I4" s="109">
        <f>SUM(I3)</f>
        <v>0</v>
      </c>
    </row>
    <row r="5" spans="1:9" ht="12">
      <c r="A5" s="108"/>
      <c r="B5" s="108"/>
      <c r="C5" s="108"/>
      <c r="D5" s="108"/>
      <c r="E5" s="108"/>
      <c r="F5" s="108"/>
      <c r="G5" s="192"/>
      <c r="H5" s="192"/>
      <c r="I5" s="192"/>
    </row>
    <row r="7" spans="2:8" s="172" customFormat="1" ht="12">
      <c r="B7" s="227" t="s">
        <v>57</v>
      </c>
      <c r="C7" s="227"/>
      <c r="D7" s="227"/>
      <c r="E7" s="227"/>
      <c r="F7" s="227"/>
      <c r="G7" s="227"/>
      <c r="H7" s="227"/>
    </row>
    <row r="9" spans="2:9" ht="12">
      <c r="B9" s="234"/>
      <c r="C9" s="233"/>
      <c r="D9" s="233"/>
      <c r="E9" s="233"/>
      <c r="F9" s="233"/>
      <c r="G9" s="233"/>
      <c r="H9" s="233"/>
      <c r="I9" s="233"/>
    </row>
  </sheetData>
  <sheetProtection/>
  <mergeCells count="2">
    <mergeCell ref="B7:H7"/>
    <mergeCell ref="B9:I9"/>
  </mergeCells>
  <printOptions/>
  <pageMargins left="0.49" right="0.75" top="0.73" bottom="1" header="0.5" footer="0.5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.8515625" style="71" customWidth="1"/>
    <col min="2" max="2" width="50.7109375" style="71" customWidth="1"/>
    <col min="3" max="9" width="8.7109375" style="71" customWidth="1"/>
    <col min="10" max="16384" width="9.140625" style="71" customWidth="1"/>
  </cols>
  <sheetData>
    <row r="1" spans="1:9" ht="12.75">
      <c r="A1" s="121" t="s">
        <v>78</v>
      </c>
      <c r="B1" s="122"/>
      <c r="C1" s="123"/>
      <c r="D1" s="123"/>
      <c r="E1" s="124"/>
      <c r="F1" s="124"/>
      <c r="G1" s="124"/>
      <c r="H1" s="124"/>
      <c r="I1" s="125" t="s">
        <v>12</v>
      </c>
    </row>
    <row r="2" spans="1:9" ht="22.5">
      <c r="A2" s="127" t="s">
        <v>86</v>
      </c>
      <c r="B2" s="127" t="s">
        <v>93</v>
      </c>
      <c r="C2" s="127" t="s">
        <v>87</v>
      </c>
      <c r="D2" s="127" t="s">
        <v>184</v>
      </c>
      <c r="E2" s="128" t="s">
        <v>104</v>
      </c>
      <c r="F2" s="127" t="s">
        <v>83</v>
      </c>
      <c r="G2" s="127" t="s">
        <v>105</v>
      </c>
      <c r="H2" s="127" t="s">
        <v>183</v>
      </c>
      <c r="I2" s="127" t="s">
        <v>90</v>
      </c>
    </row>
    <row r="3" spans="1:9" ht="56.25">
      <c r="A3" s="129">
        <v>1</v>
      </c>
      <c r="B3" s="173" t="s">
        <v>13</v>
      </c>
      <c r="C3" s="130" t="s">
        <v>91</v>
      </c>
      <c r="D3" s="131">
        <v>25</v>
      </c>
      <c r="E3" s="132"/>
      <c r="F3" s="132"/>
      <c r="G3" s="132"/>
      <c r="H3" s="133"/>
      <c r="I3" s="132"/>
    </row>
    <row r="4" spans="1:9" ht="22.5">
      <c r="A4" s="129">
        <v>2</v>
      </c>
      <c r="B4" s="173" t="s">
        <v>14</v>
      </c>
      <c r="C4" s="130" t="s">
        <v>15</v>
      </c>
      <c r="D4" s="131">
        <v>10</v>
      </c>
      <c r="E4" s="132"/>
      <c r="F4" s="132"/>
      <c r="G4" s="132"/>
      <c r="H4" s="133"/>
      <c r="I4" s="132"/>
    </row>
    <row r="5" spans="1:9" ht="12.75">
      <c r="A5" s="134"/>
      <c r="B5" s="134"/>
      <c r="C5" s="134"/>
      <c r="D5" s="134"/>
      <c r="E5" s="134"/>
      <c r="F5" s="126" t="s">
        <v>102</v>
      </c>
      <c r="G5" s="135">
        <f>SUM(G3:G4)</f>
        <v>0</v>
      </c>
      <c r="H5" s="135"/>
      <c r="I5" s="135">
        <f>SUM(I3:I4)</f>
        <v>0</v>
      </c>
    </row>
    <row r="7" ht="12.75">
      <c r="B7" s="184"/>
    </row>
    <row r="8" spans="1:8" s="186" customFormat="1" ht="12.75">
      <c r="A8" s="186">
        <v>1</v>
      </c>
      <c r="B8" s="235" t="s">
        <v>32</v>
      </c>
      <c r="C8" s="235"/>
      <c r="D8" s="235"/>
      <c r="E8" s="235"/>
      <c r="F8" s="235"/>
      <c r="G8" s="235"/>
      <c r="H8" s="235"/>
    </row>
    <row r="9" spans="1:8" s="186" customFormat="1" ht="12.75">
      <c r="A9" s="186">
        <v>2</v>
      </c>
      <c r="B9" s="235" t="s">
        <v>57</v>
      </c>
      <c r="C9" s="235"/>
      <c r="D9" s="235"/>
      <c r="E9" s="235"/>
      <c r="F9" s="235"/>
      <c r="G9" s="235"/>
      <c r="H9" s="235"/>
    </row>
    <row r="10" ht="12.75">
      <c r="B10" s="76"/>
    </row>
    <row r="11" ht="12.75">
      <c r="B11" s="76"/>
    </row>
    <row r="12" spans="2:9" ht="12.75">
      <c r="B12" s="236"/>
      <c r="C12" s="237"/>
      <c r="D12" s="237"/>
      <c r="E12" s="237"/>
      <c r="F12" s="237"/>
      <c r="G12" s="237"/>
      <c r="H12" s="237"/>
      <c r="I12" s="237"/>
    </row>
    <row r="13" ht="12.75">
      <c r="B13" s="76"/>
    </row>
    <row r="14" ht="12.75">
      <c r="B14" s="76"/>
    </row>
    <row r="15" ht="12.75">
      <c r="B15" s="76"/>
    </row>
    <row r="18" ht="12.75">
      <c r="H18" s="75"/>
    </row>
    <row r="19" ht="12.75">
      <c r="H19" s="75"/>
    </row>
    <row r="20" ht="12.75">
      <c r="H20" s="75"/>
    </row>
    <row r="21" ht="12.75">
      <c r="H21" s="75"/>
    </row>
  </sheetData>
  <sheetProtection/>
  <mergeCells count="3">
    <mergeCell ref="B9:H9"/>
    <mergeCell ref="B8:H8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0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00390625" style="75" customWidth="1"/>
    <col min="2" max="2" width="60.7109375" style="75" customWidth="1"/>
    <col min="3" max="9" width="8.7109375" style="75" customWidth="1"/>
    <col min="10" max="16384" width="9.140625" style="75" customWidth="1"/>
  </cols>
  <sheetData>
    <row r="1" spans="1:9" ht="12">
      <c r="A1" s="136" t="s">
        <v>79</v>
      </c>
      <c r="B1" s="137"/>
      <c r="C1" s="138"/>
      <c r="D1" s="138"/>
      <c r="E1" s="139"/>
      <c r="F1" s="139"/>
      <c r="G1" s="139"/>
      <c r="H1" s="139"/>
      <c r="I1" s="140" t="s">
        <v>48</v>
      </c>
    </row>
    <row r="2" spans="1:9" ht="24">
      <c r="A2" s="143" t="s">
        <v>86</v>
      </c>
      <c r="B2" s="143" t="s">
        <v>93</v>
      </c>
      <c r="C2" s="143" t="s">
        <v>87</v>
      </c>
      <c r="D2" s="143" t="s">
        <v>184</v>
      </c>
      <c r="E2" s="144" t="s">
        <v>104</v>
      </c>
      <c r="F2" s="143" t="s">
        <v>83</v>
      </c>
      <c r="G2" s="143" t="s">
        <v>105</v>
      </c>
      <c r="H2" s="143" t="s">
        <v>183</v>
      </c>
      <c r="I2" s="143" t="s">
        <v>90</v>
      </c>
    </row>
    <row r="3" spans="1:9" ht="12">
      <c r="A3" s="243">
        <v>1</v>
      </c>
      <c r="B3" s="175" t="s">
        <v>62</v>
      </c>
      <c r="C3" s="242" t="s">
        <v>91</v>
      </c>
      <c r="D3" s="238">
        <v>2</v>
      </c>
      <c r="E3" s="239"/>
      <c r="F3" s="239"/>
      <c r="G3" s="239"/>
      <c r="H3" s="240"/>
      <c r="I3" s="239"/>
    </row>
    <row r="4" spans="1:9" ht="48">
      <c r="A4" s="243"/>
      <c r="B4" s="167" t="s">
        <v>69</v>
      </c>
      <c r="C4" s="242"/>
      <c r="D4" s="238"/>
      <c r="E4" s="239"/>
      <c r="F4" s="239"/>
      <c r="G4" s="239"/>
      <c r="H4" s="240"/>
      <c r="I4" s="239"/>
    </row>
    <row r="5" spans="1:9" ht="12">
      <c r="A5" s="241">
        <v>2</v>
      </c>
      <c r="B5" s="175" t="s">
        <v>63</v>
      </c>
      <c r="C5" s="242" t="s">
        <v>91</v>
      </c>
      <c r="D5" s="238">
        <v>30</v>
      </c>
      <c r="E5" s="239"/>
      <c r="F5" s="239"/>
      <c r="G5" s="239"/>
      <c r="H5" s="240"/>
      <c r="I5" s="239"/>
    </row>
    <row r="6" spans="1:9" ht="60">
      <c r="A6" s="241"/>
      <c r="B6" s="167" t="s">
        <v>64</v>
      </c>
      <c r="C6" s="242"/>
      <c r="D6" s="238"/>
      <c r="E6" s="239"/>
      <c r="F6" s="239"/>
      <c r="G6" s="239"/>
      <c r="H6" s="240"/>
      <c r="I6" s="239"/>
    </row>
    <row r="7" spans="1:9" ht="12">
      <c r="A7" s="241">
        <v>3</v>
      </c>
      <c r="B7" s="175" t="s">
        <v>65</v>
      </c>
      <c r="C7" s="242" t="s">
        <v>91</v>
      </c>
      <c r="D7" s="238">
        <v>20</v>
      </c>
      <c r="E7" s="239"/>
      <c r="F7" s="239"/>
      <c r="G7" s="239"/>
      <c r="H7" s="240"/>
      <c r="I7" s="239"/>
    </row>
    <row r="8" spans="1:9" ht="36">
      <c r="A8" s="241"/>
      <c r="B8" s="167" t="s">
        <v>70</v>
      </c>
      <c r="C8" s="242"/>
      <c r="D8" s="238"/>
      <c r="E8" s="239"/>
      <c r="F8" s="239"/>
      <c r="G8" s="239"/>
      <c r="H8" s="240"/>
      <c r="I8" s="239"/>
    </row>
    <row r="9" spans="1:9" ht="36">
      <c r="A9" s="176">
        <v>4</v>
      </c>
      <c r="B9" s="167" t="s">
        <v>185</v>
      </c>
      <c r="C9" s="103" t="s">
        <v>91</v>
      </c>
      <c r="D9" s="104">
        <v>3</v>
      </c>
      <c r="E9" s="105"/>
      <c r="F9" s="105"/>
      <c r="G9" s="105"/>
      <c r="H9" s="106"/>
      <c r="I9" s="105"/>
    </row>
    <row r="10" spans="5:9" ht="12">
      <c r="E10" s="177"/>
      <c r="F10" s="178" t="s">
        <v>102</v>
      </c>
      <c r="G10" s="179">
        <f>SUM(G3:G9)</f>
        <v>0</v>
      </c>
      <c r="H10" s="179"/>
      <c r="I10" s="179">
        <f>SUM(I3:I9)</f>
        <v>0</v>
      </c>
    </row>
    <row r="11" spans="2:9" ht="12">
      <c r="B11" s="180"/>
      <c r="C11" s="181"/>
      <c r="D11" s="182"/>
      <c r="E11" s="183"/>
      <c r="F11" s="183"/>
      <c r="G11" s="183"/>
      <c r="H11" s="183"/>
      <c r="I11" s="183"/>
    </row>
    <row r="12" spans="1:8" s="172" customFormat="1" ht="12">
      <c r="A12" s="164">
        <v>1</v>
      </c>
      <c r="B12" s="229" t="s">
        <v>4</v>
      </c>
      <c r="C12" s="229"/>
      <c r="D12" s="229"/>
      <c r="E12" s="229"/>
      <c r="F12" s="229"/>
      <c r="G12" s="229"/>
      <c r="H12" s="229"/>
    </row>
    <row r="13" spans="1:8" s="172" customFormat="1" ht="12">
      <c r="A13" s="164">
        <v>2</v>
      </c>
      <c r="B13" s="228" t="s">
        <v>140</v>
      </c>
      <c r="C13" s="228"/>
      <c r="D13" s="228"/>
      <c r="E13" s="228"/>
      <c r="F13" s="228"/>
      <c r="G13" s="228"/>
      <c r="H13" s="228"/>
    </row>
    <row r="14" spans="1:8" s="172" customFormat="1" ht="12">
      <c r="A14" s="164">
        <v>3</v>
      </c>
      <c r="B14" s="228" t="s">
        <v>7</v>
      </c>
      <c r="C14" s="228"/>
      <c r="D14" s="228"/>
      <c r="E14" s="228"/>
      <c r="F14" s="228"/>
      <c r="G14" s="228"/>
      <c r="H14" s="228"/>
    </row>
    <row r="15" spans="1:8" s="172" customFormat="1" ht="12">
      <c r="A15" s="164">
        <v>4</v>
      </c>
      <c r="B15" s="228" t="s">
        <v>9</v>
      </c>
      <c r="C15" s="228"/>
      <c r="D15" s="228"/>
      <c r="E15" s="228"/>
      <c r="F15" s="228"/>
      <c r="G15" s="228"/>
      <c r="H15" s="228"/>
    </row>
    <row r="16" spans="1:8" s="172" customFormat="1" ht="12">
      <c r="A16" s="171">
        <v>5</v>
      </c>
      <c r="B16" s="228" t="s">
        <v>5</v>
      </c>
      <c r="C16" s="228"/>
      <c r="D16" s="228"/>
      <c r="E16" s="228"/>
      <c r="F16" s="228"/>
      <c r="G16" s="228"/>
      <c r="H16" s="228"/>
    </row>
    <row r="17" spans="1:8" s="172" customFormat="1" ht="12">
      <c r="A17" s="169">
        <v>6</v>
      </c>
      <c r="B17" s="227" t="s">
        <v>57</v>
      </c>
      <c r="C17" s="227"/>
      <c r="D17" s="227"/>
      <c r="E17" s="227"/>
      <c r="F17" s="227"/>
      <c r="G17" s="227"/>
      <c r="H17" s="227"/>
    </row>
    <row r="18" spans="1:8" s="172" customFormat="1" ht="12">
      <c r="A18" s="169">
        <v>7</v>
      </c>
      <c r="B18" s="245" t="s">
        <v>66</v>
      </c>
      <c r="C18" s="245"/>
      <c r="D18" s="245"/>
      <c r="E18" s="245"/>
      <c r="F18" s="245"/>
      <c r="G18" s="245"/>
      <c r="H18" s="245"/>
    </row>
    <row r="19" spans="1:8" ht="12">
      <c r="A19" s="73"/>
      <c r="B19" s="73"/>
      <c r="C19" s="73"/>
      <c r="D19" s="73"/>
      <c r="E19" s="74"/>
      <c r="F19" s="74"/>
      <c r="G19" s="74"/>
      <c r="H19" s="74"/>
    </row>
    <row r="20" spans="2:9" ht="12">
      <c r="B20" s="244"/>
      <c r="C20" s="233"/>
      <c r="D20" s="233"/>
      <c r="E20" s="233"/>
      <c r="F20" s="233"/>
      <c r="G20" s="233"/>
      <c r="H20" s="233"/>
      <c r="I20" s="233"/>
    </row>
  </sheetData>
  <sheetProtection/>
  <mergeCells count="32">
    <mergeCell ref="B16:H16"/>
    <mergeCell ref="B12:H12"/>
    <mergeCell ref="B20:I20"/>
    <mergeCell ref="B17:H17"/>
    <mergeCell ref="B18:H18"/>
    <mergeCell ref="B13:H13"/>
    <mergeCell ref="G5:G6"/>
    <mergeCell ref="I3:I4"/>
    <mergeCell ref="A3:A4"/>
    <mergeCell ref="C3:C4"/>
    <mergeCell ref="B14:H14"/>
    <mergeCell ref="B15:H15"/>
    <mergeCell ref="G7:G8"/>
    <mergeCell ref="H5:H6"/>
    <mergeCell ref="I5:I6"/>
    <mergeCell ref="H7:H8"/>
    <mergeCell ref="I7:I8"/>
    <mergeCell ref="A5:A6"/>
    <mergeCell ref="C5:C6"/>
    <mergeCell ref="D5:D6"/>
    <mergeCell ref="E5:E6"/>
    <mergeCell ref="F5:F6"/>
    <mergeCell ref="D3:D4"/>
    <mergeCell ref="E3:E4"/>
    <mergeCell ref="F3:F4"/>
    <mergeCell ref="G3:G4"/>
    <mergeCell ref="H3:H4"/>
    <mergeCell ref="A7:A8"/>
    <mergeCell ref="C7:C8"/>
    <mergeCell ref="D7:D8"/>
    <mergeCell ref="E7:E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7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28125" style="185" customWidth="1"/>
    <col min="2" max="2" width="60.7109375" style="75" customWidth="1"/>
    <col min="3" max="9" width="8.7109375" style="75" customWidth="1"/>
    <col min="10" max="16384" width="9.140625" style="75" customWidth="1"/>
  </cols>
  <sheetData>
    <row r="1" spans="1:9" ht="12">
      <c r="A1" s="136" t="s">
        <v>80</v>
      </c>
      <c r="B1" s="137"/>
      <c r="C1" s="138"/>
      <c r="D1" s="138"/>
      <c r="E1" s="139"/>
      <c r="F1" s="139"/>
      <c r="G1" s="139"/>
      <c r="H1" s="139"/>
      <c r="I1" s="140" t="s">
        <v>37</v>
      </c>
    </row>
    <row r="2" spans="1:9" ht="24">
      <c r="A2" s="143" t="s">
        <v>86</v>
      </c>
      <c r="B2" s="143" t="s">
        <v>93</v>
      </c>
      <c r="C2" s="143" t="s">
        <v>87</v>
      </c>
      <c r="D2" s="143" t="s">
        <v>184</v>
      </c>
      <c r="E2" s="144" t="s">
        <v>104</v>
      </c>
      <c r="F2" s="143" t="s">
        <v>83</v>
      </c>
      <c r="G2" s="143" t="s">
        <v>105</v>
      </c>
      <c r="H2" s="143" t="s">
        <v>183</v>
      </c>
      <c r="I2" s="143" t="s">
        <v>90</v>
      </c>
    </row>
    <row r="3" spans="1:9" ht="60">
      <c r="A3" s="102">
        <v>1</v>
      </c>
      <c r="B3" s="174" t="s">
        <v>59</v>
      </c>
      <c r="C3" s="103" t="s">
        <v>91</v>
      </c>
      <c r="D3" s="104">
        <v>100</v>
      </c>
      <c r="E3" s="105"/>
      <c r="F3" s="105"/>
      <c r="G3" s="105"/>
      <c r="H3" s="106"/>
      <c r="I3" s="105"/>
    </row>
    <row r="4" spans="1:9" ht="60">
      <c r="A4" s="102">
        <v>2</v>
      </c>
      <c r="B4" s="174" t="s">
        <v>60</v>
      </c>
      <c r="C4" s="103" t="s">
        <v>91</v>
      </c>
      <c r="D4" s="104">
        <v>100</v>
      </c>
      <c r="E4" s="105"/>
      <c r="F4" s="105"/>
      <c r="G4" s="105"/>
      <c r="H4" s="106"/>
      <c r="I4" s="105"/>
    </row>
    <row r="5" spans="1:9" ht="12">
      <c r="A5" s="108"/>
      <c r="B5" s="108"/>
      <c r="C5" s="108"/>
      <c r="D5" s="108"/>
      <c r="E5" s="108"/>
      <c r="F5" s="142" t="s">
        <v>102</v>
      </c>
      <c r="G5" s="147">
        <f>SUM(G3:G4)</f>
        <v>0</v>
      </c>
      <c r="H5" s="147"/>
      <c r="I5" s="147">
        <f>SUM(I3:I4)</f>
        <v>0</v>
      </c>
    </row>
    <row r="7" spans="1:9" s="169" customFormat="1" ht="19.5" customHeight="1">
      <c r="A7" s="164">
        <v>1</v>
      </c>
      <c r="B7" s="229" t="s">
        <v>4</v>
      </c>
      <c r="C7" s="229"/>
      <c r="D7" s="229"/>
      <c r="E7" s="229"/>
      <c r="F7" s="229"/>
      <c r="G7" s="229"/>
      <c r="H7" s="229"/>
      <c r="I7" s="168"/>
    </row>
    <row r="8" spans="1:9" s="169" customFormat="1" ht="30.75" customHeight="1">
      <c r="A8" s="164">
        <v>2</v>
      </c>
      <c r="B8" s="228" t="s">
        <v>5</v>
      </c>
      <c r="C8" s="228"/>
      <c r="D8" s="228"/>
      <c r="E8" s="228"/>
      <c r="F8" s="228"/>
      <c r="G8" s="228"/>
      <c r="H8" s="228"/>
      <c r="I8" s="168"/>
    </row>
    <row r="9" spans="1:9" s="169" customFormat="1" ht="20.25" customHeight="1">
      <c r="A9" s="164">
        <v>3</v>
      </c>
      <c r="B9" s="228" t="s">
        <v>19</v>
      </c>
      <c r="C9" s="228"/>
      <c r="D9" s="228"/>
      <c r="E9" s="228"/>
      <c r="F9" s="228"/>
      <c r="G9" s="228"/>
      <c r="H9" s="228"/>
      <c r="I9" s="168"/>
    </row>
    <row r="10" spans="1:9" s="169" customFormat="1" ht="33" customHeight="1">
      <c r="A10" s="164">
        <v>4</v>
      </c>
      <c r="B10" s="229" t="s">
        <v>6</v>
      </c>
      <c r="C10" s="229"/>
      <c r="D10" s="229"/>
      <c r="E10" s="229"/>
      <c r="F10" s="229"/>
      <c r="G10" s="229"/>
      <c r="H10" s="229"/>
      <c r="I10" s="168"/>
    </row>
    <row r="11" spans="1:9" s="169" customFormat="1" ht="49.5" customHeight="1">
      <c r="A11" s="164">
        <v>5</v>
      </c>
      <c r="B11" s="229" t="s">
        <v>8</v>
      </c>
      <c r="C11" s="229"/>
      <c r="D11" s="229"/>
      <c r="E11" s="229"/>
      <c r="F11" s="229"/>
      <c r="G11" s="229"/>
      <c r="H11" s="229"/>
      <c r="I11" s="168"/>
    </row>
    <row r="12" spans="1:9" s="169" customFormat="1" ht="30.75" customHeight="1">
      <c r="A12" s="164">
        <v>6</v>
      </c>
      <c r="B12" s="228" t="s">
        <v>138</v>
      </c>
      <c r="C12" s="228"/>
      <c r="D12" s="228"/>
      <c r="E12" s="228"/>
      <c r="F12" s="228"/>
      <c r="G12" s="228"/>
      <c r="H12" s="228"/>
      <c r="I12" s="168"/>
    </row>
    <row r="13" spans="1:9" s="169" customFormat="1" ht="45.75" customHeight="1">
      <c r="A13" s="164">
        <v>7</v>
      </c>
      <c r="B13" s="228" t="s">
        <v>7</v>
      </c>
      <c r="C13" s="228"/>
      <c r="D13" s="228"/>
      <c r="E13" s="228"/>
      <c r="F13" s="228"/>
      <c r="G13" s="228"/>
      <c r="H13" s="228"/>
      <c r="I13" s="168"/>
    </row>
    <row r="14" spans="1:9" s="169" customFormat="1" ht="24" customHeight="1">
      <c r="A14" s="164">
        <v>8</v>
      </c>
      <c r="B14" s="228" t="s">
        <v>9</v>
      </c>
      <c r="C14" s="228"/>
      <c r="D14" s="228"/>
      <c r="E14" s="228"/>
      <c r="F14" s="228"/>
      <c r="G14" s="228"/>
      <c r="H14" s="228"/>
      <c r="I14" s="168"/>
    </row>
    <row r="15" spans="1:9" s="169" customFormat="1" ht="18.75" customHeight="1">
      <c r="A15" s="171">
        <v>9</v>
      </c>
      <c r="B15" s="246" t="s">
        <v>61</v>
      </c>
      <c r="C15" s="246"/>
      <c r="D15" s="246"/>
      <c r="E15" s="246"/>
      <c r="F15" s="246"/>
      <c r="G15" s="246"/>
      <c r="H15" s="246"/>
      <c r="I15" s="168"/>
    </row>
    <row r="16" spans="1:9" s="169" customFormat="1" ht="15.75" customHeight="1">
      <c r="A16" s="171">
        <v>10</v>
      </c>
      <c r="B16" s="227" t="s">
        <v>10</v>
      </c>
      <c r="C16" s="227"/>
      <c r="D16" s="227"/>
      <c r="E16" s="227"/>
      <c r="F16" s="227"/>
      <c r="G16" s="227"/>
      <c r="H16" s="227"/>
      <c r="I16" s="168"/>
    </row>
    <row r="17" spans="1:9" s="73" customFormat="1" ht="12">
      <c r="A17" s="84"/>
      <c r="E17" s="74"/>
      <c r="F17" s="74"/>
      <c r="G17" s="74"/>
      <c r="H17" s="74"/>
      <c r="I17" s="74"/>
    </row>
  </sheetData>
  <sheetProtection/>
  <mergeCells count="10">
    <mergeCell ref="B7:H7"/>
    <mergeCell ref="B8:H8"/>
    <mergeCell ref="B9:H9"/>
    <mergeCell ref="B10:H10"/>
    <mergeCell ref="B15:H15"/>
    <mergeCell ref="B16:H16"/>
    <mergeCell ref="B11:H11"/>
    <mergeCell ref="B12:H12"/>
    <mergeCell ref="B13:H13"/>
    <mergeCell ref="B14:H1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421875" style="71" customWidth="1"/>
    <col min="2" max="2" width="50.7109375" style="71" customWidth="1"/>
    <col min="3" max="9" width="8.7109375" style="71" customWidth="1"/>
    <col min="10" max="16384" width="9.140625" style="71" customWidth="1"/>
  </cols>
  <sheetData>
    <row r="1" spans="1:9" ht="12.75">
      <c r="A1" s="121" t="s">
        <v>82</v>
      </c>
      <c r="B1" s="122"/>
      <c r="C1" s="123"/>
      <c r="D1" s="123"/>
      <c r="E1" s="124"/>
      <c r="F1" s="124"/>
      <c r="G1" s="249" t="s">
        <v>42</v>
      </c>
      <c r="H1" s="249"/>
      <c r="I1" s="249"/>
    </row>
    <row r="2" spans="1:9" ht="22.5">
      <c r="A2" s="127" t="s">
        <v>86</v>
      </c>
      <c r="B2" s="127" t="s">
        <v>93</v>
      </c>
      <c r="C2" s="127" t="s">
        <v>87</v>
      </c>
      <c r="D2" s="127" t="s">
        <v>88</v>
      </c>
      <c r="E2" s="128" t="s">
        <v>104</v>
      </c>
      <c r="F2" s="127" t="s">
        <v>83</v>
      </c>
      <c r="G2" s="127" t="s">
        <v>105</v>
      </c>
      <c r="H2" s="127" t="s">
        <v>183</v>
      </c>
      <c r="I2" s="127" t="s">
        <v>90</v>
      </c>
    </row>
    <row r="3" spans="1:9" ht="12.75">
      <c r="A3" s="129">
        <v>1</v>
      </c>
      <c r="B3" s="173" t="s">
        <v>43</v>
      </c>
      <c r="C3" s="130" t="s">
        <v>91</v>
      </c>
      <c r="D3" s="131">
        <v>1</v>
      </c>
      <c r="E3" s="132"/>
      <c r="F3" s="132"/>
      <c r="G3" s="132"/>
      <c r="H3" s="133"/>
      <c r="I3" s="132"/>
    </row>
    <row r="4" spans="1:9" ht="12.75">
      <c r="A4" s="187"/>
      <c r="B4" s="187"/>
      <c r="C4" s="187"/>
      <c r="D4" s="187"/>
      <c r="E4" s="187"/>
      <c r="F4" s="188" t="s">
        <v>102</v>
      </c>
      <c r="G4" s="189">
        <f>SUM(G3)</f>
        <v>0</v>
      </c>
      <c r="H4" s="189"/>
      <c r="I4" s="189">
        <f>SUM(I3)</f>
        <v>0</v>
      </c>
    </row>
    <row r="5" spans="2:8" s="186" customFormat="1" ht="12.75">
      <c r="B5" s="235" t="s">
        <v>57</v>
      </c>
      <c r="C5" s="235"/>
      <c r="D5" s="235"/>
      <c r="E5" s="235"/>
      <c r="F5" s="235"/>
      <c r="G5" s="235"/>
      <c r="H5" s="235"/>
    </row>
    <row r="6" s="186" customFormat="1" ht="12.75"/>
    <row r="7" spans="2:9" s="186" customFormat="1" ht="12.75">
      <c r="B7" s="247"/>
      <c r="C7" s="248"/>
      <c r="D7" s="248"/>
      <c r="E7" s="248"/>
      <c r="F7" s="248"/>
      <c r="G7" s="248"/>
      <c r="H7" s="248"/>
      <c r="I7" s="248"/>
    </row>
  </sheetData>
  <sheetProtection/>
  <mergeCells count="3">
    <mergeCell ref="B5:H5"/>
    <mergeCell ref="B7:I7"/>
    <mergeCell ref="G1:I1"/>
  </mergeCells>
  <printOptions/>
  <pageMargins left="0.49" right="0.75" top="0.73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"/>
  <sheetViews>
    <sheetView zoomScale="90" zoomScaleNormal="90" zoomScalePageLayoutView="0" workbookViewId="0" topLeftCell="A1">
      <selection activeCell="F26" sqref="F26"/>
    </sheetView>
  </sheetViews>
  <sheetFormatPr defaultColWidth="11.57421875" defaultRowHeight="12.75"/>
  <cols>
    <col min="1" max="1" width="5.28125" style="73" customWidth="1"/>
    <col min="2" max="2" width="50.7109375" style="73" customWidth="1"/>
    <col min="3" max="4" width="8.7109375" style="73" customWidth="1"/>
    <col min="5" max="9" width="8.7109375" style="74" customWidth="1"/>
    <col min="10" max="16384" width="11.57421875" style="73" customWidth="1"/>
  </cols>
  <sheetData>
    <row r="1" spans="1:9" s="84" customFormat="1" ht="12">
      <c r="A1" s="83" t="s">
        <v>94</v>
      </c>
      <c r="F1" s="74"/>
      <c r="G1" s="74"/>
      <c r="H1" s="74"/>
      <c r="I1" s="85" t="s">
        <v>123</v>
      </c>
    </row>
    <row r="2" spans="1:9" s="88" customFormat="1" ht="24">
      <c r="A2" s="86" t="s">
        <v>86</v>
      </c>
      <c r="B2" s="86" t="s">
        <v>93</v>
      </c>
      <c r="C2" s="86" t="s">
        <v>118</v>
      </c>
      <c r="D2" s="86" t="s">
        <v>113</v>
      </c>
      <c r="E2" s="86" t="s">
        <v>114</v>
      </c>
      <c r="F2" s="86" t="s">
        <v>115</v>
      </c>
      <c r="G2" s="86" t="s">
        <v>116</v>
      </c>
      <c r="H2" s="86" t="s">
        <v>181</v>
      </c>
      <c r="I2" s="86" t="s">
        <v>117</v>
      </c>
    </row>
    <row r="3" spans="1:9" ht="12">
      <c r="A3" s="220">
        <v>1</v>
      </c>
      <c r="B3" s="77" t="s">
        <v>124</v>
      </c>
      <c r="C3" s="225" t="s">
        <v>92</v>
      </c>
      <c r="D3" s="221">
        <v>45</v>
      </c>
      <c r="E3" s="223"/>
      <c r="F3" s="218"/>
      <c r="G3" s="216"/>
      <c r="H3" s="78"/>
      <c r="I3" s="216"/>
    </row>
    <row r="4" spans="1:9" ht="120">
      <c r="A4" s="220"/>
      <c r="B4" s="79" t="s">
        <v>151</v>
      </c>
      <c r="C4" s="226"/>
      <c r="D4" s="222"/>
      <c r="E4" s="224"/>
      <c r="F4" s="219"/>
      <c r="G4" s="217"/>
      <c r="H4" s="80"/>
      <c r="I4" s="217"/>
    </row>
    <row r="5" spans="1:9" ht="12">
      <c r="A5" s="81"/>
      <c r="B5" s="82" t="s">
        <v>121</v>
      </c>
      <c r="C5" s="82"/>
      <c r="D5" s="82"/>
      <c r="E5" s="81"/>
      <c r="F5" s="89" t="s">
        <v>102</v>
      </c>
      <c r="G5" s="90">
        <f>G3</f>
        <v>0</v>
      </c>
      <c r="H5" s="90"/>
      <c r="I5" s="90">
        <f>I3</f>
        <v>0</v>
      </c>
    </row>
    <row r="6" spans="1:9" ht="12">
      <c r="A6" s="81"/>
      <c r="B6" s="82"/>
      <c r="C6" s="82"/>
      <c r="D6" s="82"/>
      <c r="E6" s="81"/>
      <c r="F6" s="81"/>
      <c r="G6" s="81"/>
      <c r="H6" s="81"/>
      <c r="I6" s="81"/>
    </row>
    <row r="8" spans="1:9" s="169" customFormat="1" ht="12">
      <c r="A8" s="164">
        <v>1</v>
      </c>
      <c r="B8" s="229" t="s">
        <v>4</v>
      </c>
      <c r="C8" s="229"/>
      <c r="D8" s="229"/>
      <c r="E8" s="229"/>
      <c r="F8" s="229"/>
      <c r="G8" s="229"/>
      <c r="H8" s="92"/>
      <c r="I8" s="168"/>
    </row>
    <row r="9" spans="1:9" s="169" customFormat="1" ht="12">
      <c r="A9" s="164">
        <v>2</v>
      </c>
      <c r="B9" s="229" t="s">
        <v>152</v>
      </c>
      <c r="C9" s="229"/>
      <c r="D9" s="229"/>
      <c r="E9" s="229"/>
      <c r="F9" s="229"/>
      <c r="G9" s="229"/>
      <c r="H9" s="92"/>
      <c r="I9" s="168"/>
    </row>
    <row r="10" spans="1:9" s="169" customFormat="1" ht="12">
      <c r="A10" s="164">
        <v>3</v>
      </c>
      <c r="B10" s="228" t="s">
        <v>7</v>
      </c>
      <c r="C10" s="228"/>
      <c r="D10" s="228"/>
      <c r="E10" s="228"/>
      <c r="F10" s="228"/>
      <c r="G10" s="228"/>
      <c r="H10" s="93"/>
      <c r="I10" s="168"/>
    </row>
    <row r="11" spans="1:9" s="169" customFormat="1" ht="12">
      <c r="A11" s="164">
        <v>4</v>
      </c>
      <c r="B11" s="228" t="s">
        <v>9</v>
      </c>
      <c r="C11" s="228"/>
      <c r="D11" s="228"/>
      <c r="E11" s="228"/>
      <c r="F11" s="228"/>
      <c r="G11" s="228"/>
      <c r="H11" s="93"/>
      <c r="I11" s="168"/>
    </row>
    <row r="12" spans="1:9" s="169" customFormat="1" ht="12">
      <c r="A12" s="164">
        <v>5</v>
      </c>
      <c r="B12" s="228" t="s">
        <v>5</v>
      </c>
      <c r="C12" s="228"/>
      <c r="D12" s="228"/>
      <c r="E12" s="228"/>
      <c r="F12" s="228"/>
      <c r="G12" s="228"/>
      <c r="H12" s="93"/>
      <c r="I12" s="168"/>
    </row>
    <row r="13" spans="1:9" s="169" customFormat="1" ht="12">
      <c r="A13" s="170">
        <v>6</v>
      </c>
      <c r="B13" s="227" t="s">
        <v>57</v>
      </c>
      <c r="C13" s="227"/>
      <c r="D13" s="227"/>
      <c r="E13" s="227"/>
      <c r="F13" s="227"/>
      <c r="G13" s="227"/>
      <c r="H13" s="94"/>
      <c r="I13" s="168"/>
    </row>
  </sheetData>
  <sheetProtection/>
  <mergeCells count="13">
    <mergeCell ref="B13:G13"/>
    <mergeCell ref="B12:G12"/>
    <mergeCell ref="B11:G11"/>
    <mergeCell ref="B8:G8"/>
    <mergeCell ref="B9:G9"/>
    <mergeCell ref="B10:G10"/>
    <mergeCell ref="I3:I4"/>
    <mergeCell ref="F3:F4"/>
    <mergeCell ref="G3:G4"/>
    <mergeCell ref="A3:A4"/>
    <mergeCell ref="D3:D4"/>
    <mergeCell ref="E3:E4"/>
    <mergeCell ref="C3:C4"/>
  </mergeCells>
  <printOptions/>
  <pageMargins left="0.39" right="0.25" top="0.67" bottom="0.33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"/>
  <sheetViews>
    <sheetView zoomScale="90" zoomScaleNormal="90" zoomScalePageLayoutView="0" workbookViewId="0" topLeftCell="A1">
      <selection activeCell="B35" sqref="B35"/>
    </sheetView>
  </sheetViews>
  <sheetFormatPr defaultColWidth="11.57421875" defaultRowHeight="12.75"/>
  <cols>
    <col min="1" max="1" width="5.28125" style="73" customWidth="1"/>
    <col min="2" max="2" width="50.7109375" style="73" customWidth="1"/>
    <col min="3" max="4" width="8.7109375" style="73" customWidth="1"/>
    <col min="5" max="9" width="8.7109375" style="74" customWidth="1"/>
    <col min="10" max="10" width="12.7109375" style="74" hidden="1" customWidth="1"/>
    <col min="11" max="16384" width="11.57421875" style="73" customWidth="1"/>
  </cols>
  <sheetData>
    <row r="1" spans="1:9" s="84" customFormat="1" ht="12">
      <c r="A1" s="83" t="s">
        <v>153</v>
      </c>
      <c r="F1" s="74"/>
      <c r="G1" s="74"/>
      <c r="H1" s="74"/>
      <c r="I1" s="85" t="s">
        <v>125</v>
      </c>
    </row>
    <row r="2" spans="1:10" s="88" customFormat="1" ht="24">
      <c r="A2" s="86" t="s">
        <v>86</v>
      </c>
      <c r="B2" s="86" t="s">
        <v>93</v>
      </c>
      <c r="C2" s="86" t="s">
        <v>118</v>
      </c>
      <c r="D2" s="86" t="s">
        <v>113</v>
      </c>
      <c r="E2" s="86" t="s">
        <v>114</v>
      </c>
      <c r="F2" s="86" t="s">
        <v>115</v>
      </c>
      <c r="G2" s="86" t="s">
        <v>116</v>
      </c>
      <c r="H2" s="86" t="s">
        <v>181</v>
      </c>
      <c r="I2" s="86" t="s">
        <v>117</v>
      </c>
      <c r="J2" s="87" t="s">
        <v>119</v>
      </c>
    </row>
    <row r="3" spans="1:10" ht="12">
      <c r="A3" s="220">
        <v>1</v>
      </c>
      <c r="B3" s="77" t="s">
        <v>126</v>
      </c>
      <c r="C3" s="225" t="s">
        <v>92</v>
      </c>
      <c r="D3" s="230">
        <v>4</v>
      </c>
      <c r="E3" s="216"/>
      <c r="F3" s="216"/>
      <c r="G3" s="216"/>
      <c r="H3" s="78"/>
      <c r="I3" s="216"/>
      <c r="J3" s="232">
        <v>359.67</v>
      </c>
    </row>
    <row r="4" spans="1:10" ht="24">
      <c r="A4" s="220"/>
      <c r="B4" s="79" t="s">
        <v>72</v>
      </c>
      <c r="C4" s="226"/>
      <c r="D4" s="231"/>
      <c r="E4" s="217"/>
      <c r="F4" s="217"/>
      <c r="G4" s="217"/>
      <c r="H4" s="80"/>
      <c r="I4" s="217"/>
      <c r="J4" s="232"/>
    </row>
    <row r="5" spans="1:10" ht="12">
      <c r="A5" s="81"/>
      <c r="B5" s="82" t="s">
        <v>121</v>
      </c>
      <c r="C5" s="82"/>
      <c r="D5" s="82"/>
      <c r="E5" s="81"/>
      <c r="F5" s="89" t="s">
        <v>102</v>
      </c>
      <c r="G5" s="90">
        <f>G3</f>
        <v>0</v>
      </c>
      <c r="H5" s="90"/>
      <c r="I5" s="90">
        <f>I3</f>
        <v>0</v>
      </c>
      <c r="J5" s="91">
        <f>J3</f>
        <v>359.67</v>
      </c>
    </row>
    <row r="6" spans="1:9" ht="12">
      <c r="A6" s="81"/>
      <c r="B6" s="82"/>
      <c r="C6" s="82"/>
      <c r="D6" s="82"/>
      <c r="E6" s="81"/>
      <c r="F6" s="81"/>
      <c r="G6" s="81"/>
      <c r="H6" s="81"/>
      <c r="I6" s="81"/>
    </row>
    <row r="8" spans="1:10" s="169" customFormat="1" ht="12">
      <c r="A8" s="160">
        <v>1</v>
      </c>
      <c r="B8" s="229" t="s">
        <v>4</v>
      </c>
      <c r="C8" s="229"/>
      <c r="D8" s="229"/>
      <c r="E8" s="229"/>
      <c r="F8" s="229"/>
      <c r="G8" s="229"/>
      <c r="H8" s="92"/>
      <c r="I8" s="168"/>
      <c r="J8" s="168"/>
    </row>
    <row r="9" spans="1:10" s="169" customFormat="1" ht="12">
      <c r="A9" s="160">
        <v>2</v>
      </c>
      <c r="B9" s="229" t="s">
        <v>160</v>
      </c>
      <c r="C9" s="229"/>
      <c r="D9" s="229"/>
      <c r="E9" s="229"/>
      <c r="F9" s="229"/>
      <c r="G9" s="229"/>
      <c r="H9" s="92"/>
      <c r="I9" s="168"/>
      <c r="J9" s="168"/>
    </row>
    <row r="10" spans="1:10" s="169" customFormat="1" ht="12">
      <c r="A10" s="160">
        <v>3</v>
      </c>
      <c r="B10" s="228" t="s">
        <v>7</v>
      </c>
      <c r="C10" s="228"/>
      <c r="D10" s="228"/>
      <c r="E10" s="228"/>
      <c r="F10" s="228"/>
      <c r="G10" s="228"/>
      <c r="H10" s="93"/>
      <c r="I10" s="168"/>
      <c r="J10" s="168"/>
    </row>
    <row r="11" spans="1:10" s="169" customFormat="1" ht="12">
      <c r="A11" s="160">
        <v>4</v>
      </c>
      <c r="B11" s="228" t="s">
        <v>9</v>
      </c>
      <c r="C11" s="228"/>
      <c r="D11" s="228"/>
      <c r="E11" s="228"/>
      <c r="F11" s="228"/>
      <c r="G11" s="228"/>
      <c r="H11" s="93"/>
      <c r="I11" s="168"/>
      <c r="J11" s="168"/>
    </row>
    <row r="12" spans="1:10" s="169" customFormat="1" ht="12">
      <c r="A12" s="171">
        <v>5</v>
      </c>
      <c r="B12" s="228" t="s">
        <v>5</v>
      </c>
      <c r="C12" s="228"/>
      <c r="D12" s="228"/>
      <c r="E12" s="228"/>
      <c r="F12" s="228"/>
      <c r="G12" s="228"/>
      <c r="H12" s="93"/>
      <c r="I12" s="168"/>
      <c r="J12" s="168"/>
    </row>
    <row r="13" spans="1:10" s="169" customFormat="1" ht="12">
      <c r="A13" s="169">
        <v>6</v>
      </c>
      <c r="B13" s="227" t="s">
        <v>57</v>
      </c>
      <c r="C13" s="227"/>
      <c r="D13" s="227"/>
      <c r="E13" s="227"/>
      <c r="F13" s="227"/>
      <c r="G13" s="227"/>
      <c r="H13" s="94"/>
      <c r="I13" s="168"/>
      <c r="J13" s="168"/>
    </row>
    <row r="14" spans="5:10" s="169" customFormat="1" ht="12">
      <c r="E14" s="168"/>
      <c r="F14" s="168"/>
      <c r="G14" s="168"/>
      <c r="H14" s="168"/>
      <c r="I14" s="168"/>
      <c r="J14" s="168"/>
    </row>
  </sheetData>
  <sheetProtection/>
  <mergeCells count="14">
    <mergeCell ref="J3:J4"/>
    <mergeCell ref="I3:I4"/>
    <mergeCell ref="F3:F4"/>
    <mergeCell ref="G3:G4"/>
    <mergeCell ref="B9:G9"/>
    <mergeCell ref="B8:G8"/>
    <mergeCell ref="B11:G11"/>
    <mergeCell ref="A3:A4"/>
    <mergeCell ref="D3:D4"/>
    <mergeCell ref="E3:E4"/>
    <mergeCell ref="C3:C4"/>
    <mergeCell ref="B13:G13"/>
    <mergeCell ref="B12:G12"/>
    <mergeCell ref="B10:G10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zoomScale="90" zoomScaleNormal="90" zoomScalePageLayoutView="0" workbookViewId="0" topLeftCell="A1">
      <selection activeCell="B35" sqref="B34:B35"/>
    </sheetView>
  </sheetViews>
  <sheetFormatPr defaultColWidth="11.57421875" defaultRowHeight="12.75"/>
  <cols>
    <col min="1" max="1" width="5.28125" style="73" customWidth="1"/>
    <col min="2" max="2" width="50.7109375" style="73" customWidth="1"/>
    <col min="3" max="4" width="8.7109375" style="73" customWidth="1"/>
    <col min="5" max="9" width="8.7109375" style="74" customWidth="1"/>
    <col min="10" max="16384" width="11.57421875" style="73" customWidth="1"/>
  </cols>
  <sheetData>
    <row r="1" spans="1:9" s="84" customFormat="1" ht="12">
      <c r="A1" s="83" t="s">
        <v>95</v>
      </c>
      <c r="F1" s="74"/>
      <c r="G1" s="74"/>
      <c r="H1" s="74"/>
      <c r="I1" s="85" t="s">
        <v>84</v>
      </c>
    </row>
    <row r="2" spans="1:12" s="88" customFormat="1" ht="24">
      <c r="A2" s="86" t="s">
        <v>86</v>
      </c>
      <c r="B2" s="86" t="s">
        <v>93</v>
      </c>
      <c r="C2" s="86" t="s">
        <v>118</v>
      </c>
      <c r="D2" s="86" t="s">
        <v>113</v>
      </c>
      <c r="E2" s="86" t="s">
        <v>114</v>
      </c>
      <c r="F2" s="86" t="s">
        <v>115</v>
      </c>
      <c r="G2" s="86" t="s">
        <v>116</v>
      </c>
      <c r="H2" s="86" t="s">
        <v>181</v>
      </c>
      <c r="I2" s="86" t="s">
        <v>117</v>
      </c>
      <c r="K2" s="114"/>
      <c r="L2" s="114"/>
    </row>
    <row r="3" spans="1:9" ht="12">
      <c r="A3" s="220">
        <v>1</v>
      </c>
      <c r="B3" s="77" t="s">
        <v>130</v>
      </c>
      <c r="C3" s="225" t="s">
        <v>92</v>
      </c>
      <c r="D3" s="230">
        <v>200</v>
      </c>
      <c r="E3" s="216"/>
      <c r="F3" s="216"/>
      <c r="G3" s="216"/>
      <c r="H3" s="78"/>
      <c r="I3" s="216"/>
    </row>
    <row r="4" spans="1:12" ht="48">
      <c r="A4" s="220"/>
      <c r="B4" s="79" t="s">
        <v>148</v>
      </c>
      <c r="C4" s="226"/>
      <c r="D4" s="231"/>
      <c r="E4" s="217"/>
      <c r="F4" s="217"/>
      <c r="G4" s="217"/>
      <c r="H4" s="80"/>
      <c r="I4" s="217"/>
      <c r="K4" s="74"/>
      <c r="L4" s="112"/>
    </row>
    <row r="5" spans="1:9" ht="12">
      <c r="A5" s="81"/>
      <c r="B5" s="82" t="s">
        <v>121</v>
      </c>
      <c r="C5" s="82"/>
      <c r="D5" s="82"/>
      <c r="E5" s="81"/>
      <c r="F5" s="89" t="s">
        <v>102</v>
      </c>
      <c r="G5" s="90">
        <f>G3</f>
        <v>0</v>
      </c>
      <c r="H5" s="90"/>
      <c r="I5" s="90">
        <f>I3</f>
        <v>0</v>
      </c>
    </row>
    <row r="6" spans="1:9" ht="12">
      <c r="A6" s="81"/>
      <c r="C6" s="82"/>
      <c r="D6" s="82"/>
      <c r="E6" s="81"/>
      <c r="F6" s="81"/>
      <c r="G6" s="81"/>
      <c r="H6" s="81"/>
      <c r="I6" s="81"/>
    </row>
    <row r="8" spans="2:9" s="169" customFormat="1" ht="12">
      <c r="B8" s="227" t="s">
        <v>57</v>
      </c>
      <c r="C8" s="227"/>
      <c r="D8" s="227"/>
      <c r="E8" s="227"/>
      <c r="F8" s="227"/>
      <c r="G8" s="227"/>
      <c r="H8" s="111"/>
      <c r="I8" s="168"/>
    </row>
    <row r="11" ht="12">
      <c r="B11" s="113"/>
    </row>
  </sheetData>
  <sheetProtection/>
  <mergeCells count="8">
    <mergeCell ref="B8:G8"/>
    <mergeCell ref="A3:A4"/>
    <mergeCell ref="D3:D4"/>
    <mergeCell ref="E3:E4"/>
    <mergeCell ref="C3:C4"/>
    <mergeCell ref="I3:I4"/>
    <mergeCell ref="F3:F4"/>
    <mergeCell ref="G3:G4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"/>
  <sheetViews>
    <sheetView zoomScale="80" zoomScaleNormal="80" zoomScalePageLayoutView="0" workbookViewId="0" topLeftCell="A1">
      <selection activeCell="P16" sqref="P16"/>
    </sheetView>
  </sheetViews>
  <sheetFormatPr defaultColWidth="11.57421875" defaultRowHeight="12.75"/>
  <cols>
    <col min="1" max="1" width="5.28125" style="73" customWidth="1"/>
    <col min="2" max="2" width="50.7109375" style="73" customWidth="1"/>
    <col min="3" max="4" width="8.7109375" style="73" customWidth="1"/>
    <col min="5" max="9" width="8.7109375" style="74" customWidth="1"/>
    <col min="10" max="10" width="12.7109375" style="74" hidden="1" customWidth="1"/>
    <col min="11" max="16384" width="11.57421875" style="73" customWidth="1"/>
  </cols>
  <sheetData>
    <row r="1" spans="1:9" s="84" customFormat="1" ht="12">
      <c r="A1" s="83" t="s">
        <v>96</v>
      </c>
      <c r="F1" s="74"/>
      <c r="G1" s="74"/>
      <c r="H1" s="74"/>
      <c r="I1" s="85" t="s">
        <v>106</v>
      </c>
    </row>
    <row r="2" spans="1:10" s="88" customFormat="1" ht="24">
      <c r="A2" s="86" t="s">
        <v>86</v>
      </c>
      <c r="B2" s="86" t="s">
        <v>93</v>
      </c>
      <c r="C2" s="86" t="s">
        <v>118</v>
      </c>
      <c r="D2" s="86" t="s">
        <v>113</v>
      </c>
      <c r="E2" s="86" t="s">
        <v>114</v>
      </c>
      <c r="F2" s="86" t="s">
        <v>115</v>
      </c>
      <c r="G2" s="86" t="s">
        <v>116</v>
      </c>
      <c r="H2" s="86" t="s">
        <v>181</v>
      </c>
      <c r="I2" s="86" t="s">
        <v>117</v>
      </c>
      <c r="J2" s="87" t="s">
        <v>119</v>
      </c>
    </row>
    <row r="3" spans="1:10" ht="12">
      <c r="A3" s="220">
        <v>1</v>
      </c>
      <c r="B3" s="77" t="s">
        <v>131</v>
      </c>
      <c r="C3" s="225" t="s">
        <v>129</v>
      </c>
      <c r="D3" s="230">
        <v>100</v>
      </c>
      <c r="E3" s="216"/>
      <c r="F3" s="216"/>
      <c r="G3" s="216"/>
      <c r="H3" s="78"/>
      <c r="I3" s="216"/>
      <c r="J3" s="232">
        <v>638.37</v>
      </c>
    </row>
    <row r="4" spans="1:10" ht="60">
      <c r="A4" s="220"/>
      <c r="B4" s="79" t="s">
        <v>134</v>
      </c>
      <c r="C4" s="226"/>
      <c r="D4" s="231"/>
      <c r="E4" s="217"/>
      <c r="F4" s="217"/>
      <c r="G4" s="217"/>
      <c r="H4" s="80"/>
      <c r="I4" s="217"/>
      <c r="J4" s="232"/>
    </row>
    <row r="5" spans="1:10" ht="12">
      <c r="A5" s="225">
        <v>2</v>
      </c>
      <c r="B5" s="77" t="s">
        <v>35</v>
      </c>
      <c r="C5" s="225" t="s">
        <v>129</v>
      </c>
      <c r="D5" s="230">
        <v>105</v>
      </c>
      <c r="E5" s="216"/>
      <c r="F5" s="216"/>
      <c r="G5" s="216"/>
      <c r="H5" s="78"/>
      <c r="I5" s="216"/>
      <c r="J5" s="115"/>
    </row>
    <row r="6" spans="1:10" ht="24">
      <c r="A6" s="226"/>
      <c r="B6" s="79" t="s">
        <v>36</v>
      </c>
      <c r="C6" s="226"/>
      <c r="D6" s="231"/>
      <c r="E6" s="217"/>
      <c r="F6" s="217"/>
      <c r="G6" s="217"/>
      <c r="H6" s="80"/>
      <c r="I6" s="217"/>
      <c r="J6" s="115"/>
    </row>
    <row r="7" spans="1:10" ht="12">
      <c r="A7" s="220">
        <v>3</v>
      </c>
      <c r="B7" s="77" t="s">
        <v>132</v>
      </c>
      <c r="C7" s="225" t="s">
        <v>129</v>
      </c>
      <c r="D7" s="230">
        <v>100</v>
      </c>
      <c r="E7" s="216"/>
      <c r="F7" s="216"/>
      <c r="G7" s="216"/>
      <c r="H7" s="78"/>
      <c r="I7" s="216"/>
      <c r="J7" s="232">
        <f>1254.6+312.45+221.4+62.07</f>
        <v>1850.52</v>
      </c>
    </row>
    <row r="8" spans="1:10" ht="72">
      <c r="A8" s="220"/>
      <c r="B8" s="79" t="s">
        <v>133</v>
      </c>
      <c r="C8" s="226"/>
      <c r="D8" s="231"/>
      <c r="E8" s="217"/>
      <c r="F8" s="217"/>
      <c r="G8" s="217"/>
      <c r="H8" s="80"/>
      <c r="I8" s="217"/>
      <c r="J8" s="232"/>
    </row>
    <row r="9" spans="1:10" ht="12">
      <c r="A9" s="81"/>
      <c r="B9" s="82" t="s">
        <v>121</v>
      </c>
      <c r="C9" s="82"/>
      <c r="D9" s="82"/>
      <c r="E9" s="81"/>
      <c r="F9" s="89" t="s">
        <v>102</v>
      </c>
      <c r="G9" s="90">
        <f>G3+G7</f>
        <v>0</v>
      </c>
      <c r="H9" s="90"/>
      <c r="I9" s="90">
        <f>I3+I7</f>
        <v>0</v>
      </c>
      <c r="J9" s="91">
        <f>J3+J7</f>
        <v>2488.89</v>
      </c>
    </row>
    <row r="10" spans="1:10" s="169" customFormat="1" ht="12">
      <c r="A10" s="164">
        <v>1</v>
      </c>
      <c r="B10" s="229" t="s">
        <v>141</v>
      </c>
      <c r="C10" s="229"/>
      <c r="D10" s="229"/>
      <c r="E10" s="229"/>
      <c r="F10" s="229"/>
      <c r="G10" s="229"/>
      <c r="H10" s="92"/>
      <c r="I10" s="168"/>
      <c r="J10" s="168"/>
    </row>
    <row r="11" spans="1:10" s="169" customFormat="1" ht="12">
      <c r="A11" s="164">
        <v>2</v>
      </c>
      <c r="B11" s="229" t="s">
        <v>161</v>
      </c>
      <c r="C11" s="229"/>
      <c r="D11" s="229"/>
      <c r="E11" s="229"/>
      <c r="F11" s="229"/>
      <c r="G11" s="229"/>
      <c r="H11" s="92"/>
      <c r="I11" s="168"/>
      <c r="J11" s="168"/>
    </row>
    <row r="12" spans="1:10" s="169" customFormat="1" ht="12">
      <c r="A12" s="164">
        <v>3</v>
      </c>
      <c r="B12" s="228" t="s">
        <v>7</v>
      </c>
      <c r="C12" s="228"/>
      <c r="D12" s="228"/>
      <c r="E12" s="228"/>
      <c r="F12" s="228"/>
      <c r="G12" s="228"/>
      <c r="H12" s="93"/>
      <c r="I12" s="168"/>
      <c r="J12" s="168"/>
    </row>
    <row r="13" spans="1:10" s="169" customFormat="1" ht="12">
      <c r="A13" s="164">
        <v>4</v>
      </c>
      <c r="B13" s="228" t="s">
        <v>9</v>
      </c>
      <c r="C13" s="228"/>
      <c r="D13" s="228"/>
      <c r="E13" s="228"/>
      <c r="F13" s="228"/>
      <c r="G13" s="228"/>
      <c r="H13" s="93"/>
      <c r="I13" s="168"/>
      <c r="J13" s="168"/>
    </row>
    <row r="14" spans="1:10" s="169" customFormat="1" ht="12">
      <c r="A14" s="169">
        <v>5</v>
      </c>
      <c r="B14" s="227" t="s">
        <v>57</v>
      </c>
      <c r="C14" s="227"/>
      <c r="D14" s="227"/>
      <c r="E14" s="227"/>
      <c r="F14" s="227"/>
      <c r="G14" s="227"/>
      <c r="H14" s="111"/>
      <c r="I14" s="168"/>
      <c r="J14" s="168"/>
    </row>
    <row r="15" ht="12">
      <c r="B15" s="116"/>
    </row>
  </sheetData>
  <sheetProtection/>
  <mergeCells count="28">
    <mergeCell ref="B13:G13"/>
    <mergeCell ref="I5:I6"/>
    <mergeCell ref="I3:I4"/>
    <mergeCell ref="F3:F4"/>
    <mergeCell ref="G3:G4"/>
    <mergeCell ref="B14:G14"/>
    <mergeCell ref="A7:A8"/>
    <mergeCell ref="E5:E6"/>
    <mergeCell ref="A5:A6"/>
    <mergeCell ref="C5:C6"/>
    <mergeCell ref="D5:D6"/>
    <mergeCell ref="A3:A4"/>
    <mergeCell ref="C3:C4"/>
    <mergeCell ref="F5:F6"/>
    <mergeCell ref="D3:D4"/>
    <mergeCell ref="E3:E4"/>
    <mergeCell ref="D7:D8"/>
    <mergeCell ref="E7:E8"/>
    <mergeCell ref="B12:G12"/>
    <mergeCell ref="B11:G11"/>
    <mergeCell ref="J3:J4"/>
    <mergeCell ref="I7:I8"/>
    <mergeCell ref="J7:J8"/>
    <mergeCell ref="F7:F8"/>
    <mergeCell ref="G7:G8"/>
    <mergeCell ref="B10:G10"/>
    <mergeCell ref="C7:C8"/>
    <mergeCell ref="G5:G6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4"/>
  <sheetViews>
    <sheetView zoomScale="90" zoomScaleNormal="90" zoomScalePageLayoutView="0" workbookViewId="0" topLeftCell="A1">
      <selection activeCell="B25" sqref="B25"/>
    </sheetView>
  </sheetViews>
  <sheetFormatPr defaultColWidth="11.57421875" defaultRowHeight="12.75"/>
  <cols>
    <col min="1" max="1" width="5.28125" style="73" customWidth="1"/>
    <col min="2" max="2" width="50.7109375" style="73" customWidth="1"/>
    <col min="3" max="4" width="8.7109375" style="73" customWidth="1"/>
    <col min="5" max="9" width="8.7109375" style="74" customWidth="1"/>
    <col min="10" max="10" width="12.7109375" style="74" hidden="1" customWidth="1"/>
    <col min="11" max="16384" width="11.57421875" style="73" customWidth="1"/>
  </cols>
  <sheetData>
    <row r="1" spans="1:9" s="84" customFormat="1" ht="12">
      <c r="A1" s="70" t="s">
        <v>97</v>
      </c>
      <c r="F1" s="74"/>
      <c r="G1" s="74"/>
      <c r="H1" s="74"/>
      <c r="I1" s="212" t="s">
        <v>135</v>
      </c>
    </row>
    <row r="2" spans="1:12" s="88" customFormat="1" ht="24">
      <c r="A2" s="72" t="s">
        <v>86</v>
      </c>
      <c r="B2" s="72" t="s">
        <v>93</v>
      </c>
      <c r="C2" s="72" t="s">
        <v>118</v>
      </c>
      <c r="D2" s="72" t="s">
        <v>113</v>
      </c>
      <c r="E2" s="72" t="s">
        <v>114</v>
      </c>
      <c r="F2" s="72" t="s">
        <v>115</v>
      </c>
      <c r="G2" s="72" t="s">
        <v>116</v>
      </c>
      <c r="H2" s="72" t="s">
        <v>181</v>
      </c>
      <c r="I2" s="72" t="s">
        <v>117</v>
      </c>
      <c r="J2" s="156" t="s">
        <v>119</v>
      </c>
      <c r="K2" s="114"/>
      <c r="L2" s="114"/>
    </row>
    <row r="3" spans="1:10" ht="12">
      <c r="A3" s="220">
        <v>1</v>
      </c>
      <c r="B3" s="213" t="s">
        <v>136</v>
      </c>
      <c r="C3" s="225" t="s">
        <v>92</v>
      </c>
      <c r="D3" s="225">
        <v>25</v>
      </c>
      <c r="E3" s="216"/>
      <c r="F3" s="216"/>
      <c r="G3" s="216"/>
      <c r="H3" s="78"/>
      <c r="I3" s="216"/>
      <c r="J3" s="232">
        <v>0</v>
      </c>
    </row>
    <row r="4" spans="1:10" ht="24">
      <c r="A4" s="220"/>
      <c r="B4" s="79" t="s">
        <v>137</v>
      </c>
      <c r="C4" s="226"/>
      <c r="D4" s="226"/>
      <c r="E4" s="217"/>
      <c r="F4" s="217"/>
      <c r="G4" s="217"/>
      <c r="H4" s="80"/>
      <c r="I4" s="217"/>
      <c r="J4" s="232"/>
    </row>
    <row r="5" spans="1:10" ht="12">
      <c r="A5" s="81"/>
      <c r="B5" s="82" t="s">
        <v>121</v>
      </c>
      <c r="C5" s="82"/>
      <c r="D5" s="82"/>
      <c r="E5" s="81"/>
      <c r="F5" s="81" t="s">
        <v>102</v>
      </c>
      <c r="G5" s="80">
        <f>G3</f>
        <v>0</v>
      </c>
      <c r="H5" s="80"/>
      <c r="I5" s="80">
        <f>I3</f>
        <v>0</v>
      </c>
      <c r="J5" s="91">
        <f>J3</f>
        <v>0</v>
      </c>
    </row>
    <row r="6" spans="1:9" ht="12">
      <c r="A6" s="81"/>
      <c r="B6" s="82"/>
      <c r="C6" s="82"/>
      <c r="D6" s="82"/>
      <c r="E6" s="81"/>
      <c r="F6" s="81"/>
      <c r="G6" s="81"/>
      <c r="H6" s="81"/>
      <c r="I6" s="81"/>
    </row>
    <row r="7" ht="12">
      <c r="B7" s="117"/>
    </row>
    <row r="8" ht="12">
      <c r="B8" s="118"/>
    </row>
    <row r="9" ht="12">
      <c r="B9" s="120"/>
    </row>
    <row r="10" ht="12">
      <c r="B10" s="120"/>
    </row>
    <row r="11" ht="12">
      <c r="B11" s="120"/>
    </row>
    <row r="13" ht="12">
      <c r="B13" s="113"/>
    </row>
    <row r="14" ht="12">
      <c r="B14" s="119"/>
    </row>
  </sheetData>
  <sheetProtection/>
  <mergeCells count="8">
    <mergeCell ref="J3:J4"/>
    <mergeCell ref="A3:A4"/>
    <mergeCell ref="D3:D4"/>
    <mergeCell ref="E3:E4"/>
    <mergeCell ref="C3:C4"/>
    <mergeCell ref="I3:I4"/>
    <mergeCell ref="F3:F4"/>
    <mergeCell ref="G3:G4"/>
  </mergeCells>
  <printOptions/>
  <pageMargins left="0.34" right="0.25" top="0.67" bottom="0.33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108" customWidth="1"/>
    <col min="2" max="2" width="50.7109375" style="108" customWidth="1"/>
    <col min="3" max="9" width="8.7109375" style="108" customWidth="1"/>
    <col min="10" max="10" width="12.7109375" style="149" hidden="1" customWidth="1"/>
    <col min="11" max="16384" width="9.140625" style="108" customWidth="1"/>
  </cols>
  <sheetData>
    <row r="1" spans="1:10" s="142" customFormat="1" ht="12">
      <c r="A1" s="136" t="s">
        <v>98</v>
      </c>
      <c r="B1" s="137"/>
      <c r="C1" s="138"/>
      <c r="D1" s="138"/>
      <c r="E1" s="139"/>
      <c r="F1" s="139"/>
      <c r="G1" s="139"/>
      <c r="H1" s="139"/>
      <c r="I1" s="142" t="s">
        <v>20</v>
      </c>
      <c r="J1" s="141"/>
    </row>
    <row r="2" spans="1:10" s="142" customFormat="1" ht="24">
      <c r="A2" s="143" t="s">
        <v>86</v>
      </c>
      <c r="B2" s="143" t="s">
        <v>93</v>
      </c>
      <c r="C2" s="143" t="s">
        <v>87</v>
      </c>
      <c r="D2" s="143" t="s">
        <v>184</v>
      </c>
      <c r="E2" s="144" t="s">
        <v>104</v>
      </c>
      <c r="F2" s="143" t="s">
        <v>83</v>
      </c>
      <c r="G2" s="143" t="s">
        <v>105</v>
      </c>
      <c r="H2" s="143" t="s">
        <v>183</v>
      </c>
      <c r="I2" s="143" t="s">
        <v>90</v>
      </c>
      <c r="J2" s="87" t="s">
        <v>119</v>
      </c>
    </row>
    <row r="3" spans="1:10" ht="96">
      <c r="A3" s="102">
        <v>1</v>
      </c>
      <c r="B3" s="145" t="s">
        <v>142</v>
      </c>
      <c r="C3" s="103" t="s">
        <v>92</v>
      </c>
      <c r="D3" s="104">
        <v>10</v>
      </c>
      <c r="E3" s="105"/>
      <c r="F3" s="105"/>
      <c r="G3" s="105"/>
      <c r="H3" s="106"/>
      <c r="I3" s="105"/>
      <c r="J3" s="101"/>
    </row>
    <row r="4" spans="2:10" ht="12">
      <c r="B4" s="97"/>
      <c r="E4" s="146"/>
      <c r="F4" s="209" t="s">
        <v>102</v>
      </c>
      <c r="G4" s="210">
        <f>G3</f>
        <v>0</v>
      </c>
      <c r="H4" s="211" t="s">
        <v>101</v>
      </c>
      <c r="I4" s="210">
        <f>I3</f>
        <v>0</v>
      </c>
      <c r="J4" s="207" t="s">
        <v>101</v>
      </c>
    </row>
    <row r="5" spans="2:10" s="162" customFormat="1" ht="12">
      <c r="B5" s="228"/>
      <c r="C5" s="228"/>
      <c r="D5" s="228"/>
      <c r="E5" s="228"/>
      <c r="F5" s="228"/>
      <c r="G5" s="228"/>
      <c r="H5" s="228"/>
      <c r="I5" s="228"/>
      <c r="J5" s="161"/>
    </row>
    <row r="6" spans="1:10" s="162" customFormat="1" ht="12">
      <c r="A6" s="164">
        <v>1</v>
      </c>
      <c r="B6" s="229" t="s">
        <v>141</v>
      </c>
      <c r="C6" s="229"/>
      <c r="D6" s="229"/>
      <c r="E6" s="229"/>
      <c r="F6" s="229"/>
      <c r="G6" s="229"/>
      <c r="H6" s="229"/>
      <c r="I6" s="229"/>
      <c r="J6" s="229"/>
    </row>
    <row r="7" spans="1:10" s="163" customFormat="1" ht="12">
      <c r="A7" s="164">
        <v>2</v>
      </c>
      <c r="B7" s="228" t="s">
        <v>140</v>
      </c>
      <c r="C7" s="228"/>
      <c r="D7" s="228"/>
      <c r="E7" s="228"/>
      <c r="F7" s="228"/>
      <c r="G7" s="228"/>
      <c r="H7" s="228"/>
      <c r="I7" s="228"/>
      <c r="J7" s="228"/>
    </row>
    <row r="8" spans="1:10" s="162" customFormat="1" ht="12">
      <c r="A8" s="164">
        <v>3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</row>
    <row r="9" spans="1:10" s="162" customFormat="1" ht="12">
      <c r="A9" s="164">
        <v>4</v>
      </c>
      <c r="B9" s="228" t="s">
        <v>9</v>
      </c>
      <c r="C9" s="228"/>
      <c r="D9" s="228"/>
      <c r="E9" s="228"/>
      <c r="F9" s="228"/>
      <c r="G9" s="228"/>
      <c r="H9" s="228"/>
      <c r="I9" s="228"/>
      <c r="J9" s="228"/>
    </row>
    <row r="10" spans="1:10" s="162" customFormat="1" ht="12">
      <c r="A10" s="194">
        <v>5</v>
      </c>
      <c r="B10" s="227" t="s">
        <v>57</v>
      </c>
      <c r="C10" s="227"/>
      <c r="D10" s="227"/>
      <c r="E10" s="227"/>
      <c r="F10" s="227"/>
      <c r="G10" s="227"/>
      <c r="H10" s="227"/>
      <c r="I10" s="227"/>
      <c r="J10" s="227"/>
    </row>
    <row r="11" spans="1:10" s="162" customFormat="1" ht="12">
      <c r="A11" s="96"/>
      <c r="B11" s="208"/>
      <c r="C11" s="96"/>
      <c r="D11" s="96"/>
      <c r="J11" s="161"/>
    </row>
  </sheetData>
  <sheetProtection/>
  <mergeCells count="6">
    <mergeCell ref="B10:J10"/>
    <mergeCell ref="B9:J9"/>
    <mergeCell ref="B5:I5"/>
    <mergeCell ref="B6:J6"/>
    <mergeCell ref="B7:J7"/>
    <mergeCell ref="B8:J8"/>
  </mergeCells>
  <printOptions/>
  <pageMargins left="0.31496062992125984" right="0.11811023622047245" top="0.5511811023622047" bottom="0.984251968503937" header="0.5118110236220472" footer="0.5118110236220472"/>
  <pageSetup fitToHeight="2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"/>
  <sheetViews>
    <sheetView view="pageBreakPreview" zoomScale="60" zoomScalePageLayoutView="0" workbookViewId="0" topLeftCell="A1">
      <selection activeCell="K9" sqref="K9:P9"/>
    </sheetView>
  </sheetViews>
  <sheetFormatPr defaultColWidth="9.140625" defaultRowHeight="12.75"/>
  <cols>
    <col min="1" max="1" width="3.57421875" style="108" customWidth="1"/>
    <col min="2" max="2" width="50.7109375" style="108" customWidth="1"/>
    <col min="3" max="9" width="8.7109375" style="108" customWidth="1"/>
    <col min="10" max="10" width="12.7109375" style="149" hidden="1" customWidth="1"/>
    <col min="11" max="16384" width="9.140625" style="108" customWidth="1"/>
  </cols>
  <sheetData>
    <row r="1" spans="1:9" ht="12">
      <c r="A1" s="95" t="s">
        <v>107</v>
      </c>
      <c r="B1" s="96"/>
      <c r="C1" s="97"/>
      <c r="D1" s="97"/>
      <c r="E1" s="98"/>
      <c r="F1" s="98"/>
      <c r="G1" s="98"/>
      <c r="H1" s="98"/>
      <c r="I1" s="155" t="s">
        <v>58</v>
      </c>
    </row>
    <row r="2" spans="1:10" ht="24">
      <c r="A2" s="99" t="s">
        <v>86</v>
      </c>
      <c r="B2" s="99" t="s">
        <v>93</v>
      </c>
      <c r="C2" s="99" t="s">
        <v>87</v>
      </c>
      <c r="D2" s="99" t="s">
        <v>182</v>
      </c>
      <c r="E2" s="100" t="s">
        <v>104</v>
      </c>
      <c r="F2" s="99" t="s">
        <v>83</v>
      </c>
      <c r="G2" s="99" t="s">
        <v>105</v>
      </c>
      <c r="H2" s="99" t="s">
        <v>18</v>
      </c>
      <c r="I2" s="99" t="s">
        <v>90</v>
      </c>
      <c r="J2" s="156" t="s">
        <v>119</v>
      </c>
    </row>
    <row r="3" spans="1:10" ht="228">
      <c r="A3" s="102">
        <v>1</v>
      </c>
      <c r="B3" s="145" t="s">
        <v>46</v>
      </c>
      <c r="C3" s="103" t="s">
        <v>92</v>
      </c>
      <c r="D3" s="104">
        <v>2</v>
      </c>
      <c r="E3" s="105"/>
      <c r="F3" s="105"/>
      <c r="G3" s="105"/>
      <c r="H3" s="106"/>
      <c r="I3" s="105"/>
      <c r="J3" s="101"/>
    </row>
    <row r="4" spans="1:10" ht="201" customHeight="1">
      <c r="A4" s="102">
        <v>2</v>
      </c>
      <c r="B4" s="145" t="s">
        <v>47</v>
      </c>
      <c r="C4" s="103" t="s">
        <v>92</v>
      </c>
      <c r="D4" s="104">
        <v>1</v>
      </c>
      <c r="E4" s="105"/>
      <c r="F4" s="105"/>
      <c r="G4" s="105"/>
      <c r="H4" s="157"/>
      <c r="I4" s="105"/>
      <c r="J4" s="148"/>
    </row>
    <row r="5" spans="2:10" ht="12">
      <c r="B5" s="97"/>
      <c r="E5" s="146"/>
      <c r="F5" s="108" t="s">
        <v>102</v>
      </c>
      <c r="G5" s="109">
        <f>SUM(G3:G4)</f>
        <v>0</v>
      </c>
      <c r="H5" s="109" t="s">
        <v>101</v>
      </c>
      <c r="I5" s="109">
        <f>SUM(I3:I4)</f>
        <v>0</v>
      </c>
      <c r="J5" s="109">
        <f>SUM(J3:J4)</f>
        <v>0</v>
      </c>
    </row>
    <row r="6" spans="2:9" ht="12">
      <c r="B6" s="233"/>
      <c r="C6" s="233"/>
      <c r="D6" s="233"/>
      <c r="E6" s="233"/>
      <c r="F6" s="233"/>
      <c r="G6" s="233"/>
      <c r="H6" s="233"/>
      <c r="I6" s="233"/>
    </row>
    <row r="7" ht="9.75" customHeight="1"/>
    <row r="8" spans="1:10" s="162" customFormat="1" ht="12">
      <c r="A8" s="164">
        <v>1</v>
      </c>
      <c r="B8" s="229" t="s">
        <v>141</v>
      </c>
      <c r="C8" s="229"/>
      <c r="D8" s="229"/>
      <c r="E8" s="229"/>
      <c r="F8" s="229"/>
      <c r="G8" s="229"/>
      <c r="H8" s="229"/>
      <c r="I8" s="229"/>
      <c r="J8" s="161"/>
    </row>
    <row r="9" spans="1:16" s="162" customFormat="1" ht="12">
      <c r="A9" s="164">
        <v>2</v>
      </c>
      <c r="B9" s="228" t="s">
        <v>162</v>
      </c>
      <c r="C9" s="228"/>
      <c r="D9" s="228"/>
      <c r="E9" s="228"/>
      <c r="F9" s="228"/>
      <c r="G9" s="228"/>
      <c r="H9" s="228"/>
      <c r="I9" s="228"/>
      <c r="J9" s="161"/>
      <c r="K9" s="229"/>
      <c r="L9" s="229"/>
      <c r="M9" s="229"/>
      <c r="N9" s="229"/>
      <c r="O9" s="229"/>
      <c r="P9" s="229"/>
    </row>
    <row r="10" spans="1:10" s="162" customFormat="1" ht="12">
      <c r="A10" s="164">
        <v>3</v>
      </c>
      <c r="B10" s="228" t="s">
        <v>7</v>
      </c>
      <c r="C10" s="228"/>
      <c r="D10" s="228"/>
      <c r="E10" s="228"/>
      <c r="F10" s="228"/>
      <c r="G10" s="228"/>
      <c r="H10" s="228"/>
      <c r="I10" s="228"/>
      <c r="J10" s="161"/>
    </row>
    <row r="11" spans="1:10" s="162" customFormat="1" ht="12">
      <c r="A11" s="164">
        <v>4</v>
      </c>
      <c r="B11" s="228" t="s">
        <v>9</v>
      </c>
      <c r="C11" s="228"/>
      <c r="D11" s="228"/>
      <c r="E11" s="228"/>
      <c r="F11" s="228"/>
      <c r="G11" s="228"/>
      <c r="H11" s="228"/>
      <c r="I11" s="228"/>
      <c r="J11" s="161"/>
    </row>
    <row r="12" spans="1:10" s="162" customFormat="1" ht="12">
      <c r="A12" s="166">
        <v>5</v>
      </c>
      <c r="B12" s="227" t="s">
        <v>23</v>
      </c>
      <c r="C12" s="227"/>
      <c r="D12" s="227"/>
      <c r="E12" s="227"/>
      <c r="F12" s="227"/>
      <c r="G12" s="227"/>
      <c r="H12" s="227"/>
      <c r="J12" s="161"/>
    </row>
    <row r="13" spans="1:10" s="162" customFormat="1" ht="12">
      <c r="A13" s="166">
        <v>6</v>
      </c>
      <c r="B13" s="227" t="s">
        <v>10</v>
      </c>
      <c r="C13" s="227"/>
      <c r="D13" s="227"/>
      <c r="E13" s="227"/>
      <c r="F13" s="227"/>
      <c r="G13" s="227"/>
      <c r="H13" s="227"/>
      <c r="J13" s="161"/>
    </row>
    <row r="14" spans="2:10" s="162" customFormat="1" ht="12">
      <c r="B14" s="96"/>
      <c r="C14" s="96"/>
      <c r="D14" s="96"/>
      <c r="E14" s="96"/>
      <c r="F14" s="96"/>
      <c r="G14" s="96"/>
      <c r="J14" s="161"/>
    </row>
    <row r="15" spans="2:7" ht="12">
      <c r="B15" s="96"/>
      <c r="C15" s="96"/>
      <c r="D15" s="96"/>
      <c r="E15" s="96"/>
      <c r="F15" s="96"/>
      <c r="G15" s="96"/>
    </row>
    <row r="16" spans="2:7" ht="12">
      <c r="B16" s="96"/>
      <c r="C16" s="96"/>
      <c r="D16" s="96"/>
      <c r="E16" s="96"/>
      <c r="F16" s="96"/>
      <c r="G16" s="96"/>
    </row>
    <row r="17" spans="2:7" ht="12">
      <c r="B17" s="96"/>
      <c r="C17" s="158"/>
      <c r="D17" s="158"/>
      <c r="E17" s="158"/>
      <c r="F17" s="158"/>
      <c r="G17" s="96"/>
    </row>
    <row r="18" spans="2:7" ht="12">
      <c r="B18" s="96"/>
      <c r="C18" s="159"/>
      <c r="D18" s="159"/>
      <c r="E18" s="159"/>
      <c r="F18" s="159"/>
      <c r="G18" s="96"/>
    </row>
    <row r="19" spans="2:7" ht="12">
      <c r="B19" s="96"/>
      <c r="C19" s="96"/>
      <c r="D19" s="96"/>
      <c r="E19" s="96"/>
      <c r="F19" s="96"/>
      <c r="G19" s="96"/>
    </row>
  </sheetData>
  <sheetProtection/>
  <mergeCells count="8">
    <mergeCell ref="K9:P9"/>
    <mergeCell ref="B13:H13"/>
    <mergeCell ref="B11:I11"/>
    <mergeCell ref="B6:I6"/>
    <mergeCell ref="B8:I8"/>
    <mergeCell ref="B9:I9"/>
    <mergeCell ref="B10:I10"/>
    <mergeCell ref="B12:H12"/>
  </mergeCells>
  <printOptions/>
  <pageMargins left="0.31496062992125984" right="0.11811023622047245" top="0.551181102362204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140625" style="108" customWidth="1"/>
    <col min="2" max="2" width="50.7109375" style="108" customWidth="1"/>
    <col min="3" max="9" width="8.7109375" style="108" customWidth="1"/>
    <col min="10" max="10" width="12.7109375" style="149" hidden="1" customWidth="1"/>
    <col min="11" max="11" width="9.140625" style="108" customWidth="1"/>
    <col min="12" max="13" width="0" style="108" hidden="1" customWidth="1"/>
    <col min="14" max="16384" width="9.140625" style="108" customWidth="1"/>
  </cols>
  <sheetData>
    <row r="1" spans="1:9" ht="12">
      <c r="A1" s="95" t="s">
        <v>108</v>
      </c>
      <c r="B1" s="96"/>
      <c r="C1" s="97"/>
      <c r="D1" s="97"/>
      <c r="E1" s="98"/>
      <c r="F1" s="98"/>
      <c r="G1" s="98"/>
      <c r="H1" s="98"/>
      <c r="I1" s="155" t="s">
        <v>21</v>
      </c>
    </row>
    <row r="2" spans="1:13" ht="24">
      <c r="A2" s="99" t="s">
        <v>86</v>
      </c>
      <c r="B2" s="99" t="s">
        <v>93</v>
      </c>
      <c r="C2" s="99" t="s">
        <v>87</v>
      </c>
      <c r="D2" s="99" t="s">
        <v>182</v>
      </c>
      <c r="E2" s="100" t="s">
        <v>104</v>
      </c>
      <c r="F2" s="99" t="s">
        <v>83</v>
      </c>
      <c r="G2" s="99" t="s">
        <v>105</v>
      </c>
      <c r="H2" s="99" t="s">
        <v>18</v>
      </c>
      <c r="I2" s="99" t="s">
        <v>90</v>
      </c>
      <c r="J2" s="156" t="s">
        <v>119</v>
      </c>
      <c r="L2" s="114" t="s">
        <v>17</v>
      </c>
      <c r="M2" s="114" t="s">
        <v>18</v>
      </c>
    </row>
    <row r="3" spans="1:13" ht="48">
      <c r="A3" s="102">
        <v>1</v>
      </c>
      <c r="B3" s="145" t="s">
        <v>16</v>
      </c>
      <c r="C3" s="103" t="s">
        <v>92</v>
      </c>
      <c r="D3" s="104">
        <v>50</v>
      </c>
      <c r="E3" s="105"/>
      <c r="F3" s="105"/>
      <c r="G3" s="105"/>
      <c r="H3" s="106"/>
      <c r="I3" s="105"/>
      <c r="J3" s="101">
        <v>1007.37</v>
      </c>
      <c r="L3" s="152">
        <v>54.6</v>
      </c>
      <c r="M3" s="153">
        <v>0.23</v>
      </c>
    </row>
    <row r="4" spans="2:10" ht="12">
      <c r="B4" s="97"/>
      <c r="E4" s="146"/>
      <c r="F4" s="108" t="s">
        <v>102</v>
      </c>
      <c r="G4" s="109">
        <f>G3</f>
        <v>0</v>
      </c>
      <c r="H4" s="109" t="s">
        <v>101</v>
      </c>
      <c r="I4" s="109">
        <f>I3</f>
        <v>0</v>
      </c>
      <c r="J4" s="148" t="s">
        <v>101</v>
      </c>
    </row>
    <row r="6" spans="1:10" s="162" customFormat="1" ht="12">
      <c r="A6" s="164">
        <v>1</v>
      </c>
      <c r="B6" s="229" t="s">
        <v>141</v>
      </c>
      <c r="C6" s="229"/>
      <c r="D6" s="229"/>
      <c r="E6" s="229"/>
      <c r="F6" s="229"/>
      <c r="G6" s="229"/>
      <c r="H6" s="229"/>
      <c r="I6" s="229"/>
      <c r="J6" s="229"/>
    </row>
    <row r="7" spans="1:10" s="165" customFormat="1" ht="12">
      <c r="A7" s="164">
        <v>2</v>
      </c>
      <c r="B7" s="228" t="s">
        <v>163</v>
      </c>
      <c r="C7" s="228"/>
      <c r="D7" s="228"/>
      <c r="E7" s="228"/>
      <c r="F7" s="228"/>
      <c r="G7" s="228"/>
      <c r="H7" s="228"/>
      <c r="I7" s="228"/>
      <c r="J7" s="228"/>
    </row>
    <row r="8" spans="1:10" s="162" customFormat="1" ht="12">
      <c r="A8" s="164">
        <v>3</v>
      </c>
      <c r="B8" s="228" t="s">
        <v>7</v>
      </c>
      <c r="C8" s="228"/>
      <c r="D8" s="228"/>
      <c r="E8" s="228"/>
      <c r="F8" s="228"/>
      <c r="G8" s="228"/>
      <c r="H8" s="228"/>
      <c r="I8" s="228"/>
      <c r="J8" s="228"/>
    </row>
    <row r="9" spans="1:10" s="162" customFormat="1" ht="12">
      <c r="A9" s="164">
        <v>4</v>
      </c>
      <c r="B9" s="228" t="s">
        <v>9</v>
      </c>
      <c r="C9" s="228"/>
      <c r="D9" s="228"/>
      <c r="E9" s="228"/>
      <c r="F9" s="228"/>
      <c r="G9" s="228"/>
      <c r="H9" s="228"/>
      <c r="I9" s="228"/>
      <c r="J9" s="228"/>
    </row>
    <row r="10" s="162" customFormat="1" ht="12">
      <c r="J10" s="161"/>
    </row>
    <row r="13" ht="12">
      <c r="B13" s="154"/>
    </row>
    <row r="14" spans="3:9" ht="12">
      <c r="C14" s="154"/>
      <c r="D14" s="154"/>
      <c r="E14" s="154"/>
      <c r="F14" s="154"/>
      <c r="G14" s="154"/>
      <c r="H14" s="154"/>
      <c r="I14" s="154"/>
    </row>
  </sheetData>
  <sheetProtection/>
  <mergeCells count="4">
    <mergeCell ref="B6:J6"/>
    <mergeCell ref="B7:J7"/>
    <mergeCell ref="B8:J8"/>
    <mergeCell ref="B9:J9"/>
  </mergeCells>
  <printOptions/>
  <pageMargins left="0.31496062992125984" right="0.11811023622047245" top="0.5511811023622047" bottom="0.984251968503937" header="0.5118110236220472" footer="0.5118110236220472"/>
  <pageSetup fitToHeight="2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Katarzyna Lechowska</cp:lastModifiedBy>
  <cp:lastPrinted>2018-10-08T13:35:52Z</cp:lastPrinted>
  <dcterms:created xsi:type="dcterms:W3CDTF">2013-03-15T11:26:36Z</dcterms:created>
  <dcterms:modified xsi:type="dcterms:W3CDTF">2019-03-05T10:53:36Z</dcterms:modified>
  <cp:category/>
  <cp:version/>
  <cp:contentType/>
  <cp:contentStatus/>
</cp:coreProperties>
</file>