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6"/>
  </bookViews>
  <sheets>
    <sheet name="1" sheetId="1" r:id="rId1"/>
    <sheet name="2" sheetId="2" r:id="rId2"/>
    <sheet name="3" sheetId="3" r:id="rId3"/>
    <sheet name="4" sheetId="4" r:id="rId4"/>
    <sheet name="6" sheetId="5" r:id="rId5"/>
    <sheet name="9" sheetId="6" r:id="rId6"/>
    <sheet name="nowy" sheetId="7" r:id="rId7"/>
    <sheet name="Zestawienie" sheetId="8" r:id="rId8"/>
  </sheets>
  <definedNames/>
  <calcPr fullCalcOnLoad="1"/>
</workbook>
</file>

<file path=xl/sharedStrings.xml><?xml version="1.0" encoding="utf-8"?>
<sst xmlns="http://schemas.openxmlformats.org/spreadsheetml/2006/main" count="296" uniqueCount="158">
  <si>
    <t>Pakiet 1  - Odczynniki do procesora tkankowego TISSUE TEK</t>
  </si>
  <si>
    <t>l.p.</t>
  </si>
  <si>
    <t>Asortyment</t>
  </si>
  <si>
    <t>j.m.</t>
  </si>
  <si>
    <t>Ilość na 5 m-cy</t>
  </si>
  <si>
    <t>Cena netto</t>
  </si>
  <si>
    <t>Cena brutto</t>
  </si>
  <si>
    <t>Wartość netto</t>
  </si>
  <si>
    <t>VAT</t>
  </si>
  <si>
    <t>Wartość brutto</t>
  </si>
  <si>
    <t>Producent</t>
  </si>
  <si>
    <t>nr katalogowy</t>
  </si>
  <si>
    <t>Nazwa własna zgodna z fakturą</t>
  </si>
  <si>
    <t>SCA Coversliping Film, 70</t>
  </si>
  <si>
    <t>rolka</t>
  </si>
  <si>
    <t>Pre-processing Solution PPS, 4x3,8l</t>
  </si>
  <si>
    <t>op.</t>
  </si>
  <si>
    <t>Processing/Embedding Medium, 8x1kg</t>
  </si>
  <si>
    <t>Razem:</t>
  </si>
  <si>
    <t>Wymagania :</t>
  </si>
  <si>
    <t>1. Zamawiający wymaga aby odczynniki dostarczane było z co najmniej 6 miesięcznym okresem ważności począwszy od daty zamówienia.</t>
  </si>
  <si>
    <t xml:space="preserve">2. Czas realizacji zamówienia do 14 dni </t>
  </si>
  <si>
    <t>3.  Warunki dostawy muszą być zgodne z wymaganiami producenta</t>
  </si>
  <si>
    <t>Pakiet 2 – Odczynniki i barwniki histochemiczne</t>
  </si>
  <si>
    <t>Formalina 4%  zbuforowana, stabilna na pH 7,2</t>
  </si>
  <si>
    <t>but.=20litrów</t>
  </si>
  <si>
    <t xml:space="preserve">RAZEM: </t>
  </si>
  <si>
    <t>2. Zamawiający wymaga aby dostawca odebrał na własny koszt puste opakowania po odczynnikach oraz zużyte odczynniki. Data i miejsce odbioru określa zamawiający.</t>
  </si>
  <si>
    <t xml:space="preserve">3. Czas realizacji zamówienia do 14 dni </t>
  </si>
  <si>
    <t>4. Warunki dostawy muszą być zgodne z wymaganiami producenta</t>
  </si>
  <si>
    <t>5. W pozycji nr 5 butla 20 litrowa zaopatrzona w kranik</t>
  </si>
  <si>
    <t>Pakiet 3 – Gotowy zestaw manualny do barwień histochemicznych</t>
  </si>
  <si>
    <t xml:space="preserve">GIEMSA w kierunku HELICOBACTER PYLORI   - Produkt medyczny do diagnostyki in-vitro - gotowy manualny odczynnik barwiący – opakowanie 15 x 50 ml odczynnika pozwalające na wykonanie 15 oznaczeń w barwiaczu typu Coplin o pojemności 50 ml. Odczynnik może być użyty wielokrotnie, Czas postępowania ok. 1 h, Zastosowanie: Wykrycie obecności Helicobacter Pylori w biopsyjnych wycinkach żołądkowych. </t>
  </si>
  <si>
    <t xml:space="preserve">op.=750mll tj. 75 ozn "Zestaw odczynników:
A. Zmodyfikowany roztwór GIESMA 150 ml
B. Roztwór buforowy octanu 150 ml
C. Odczynnik różnicujący 150 ml
D. Odczynnik odwodniający 150 ml
E. Odczynnik odwodniający 150 ml"
</t>
  </si>
  <si>
    <t>Pakiet 4 – Przeciwciała i zestawi wizualizacyjne do barwień immunohistochemicznych do aparatu AUTOSTEINER 48 link</t>
  </si>
  <si>
    <t>Monoklonalne mysie anty ludzkie -  Aktyna mięśniowa- w gotowym rozcieńczeniu. Klon HHF35</t>
  </si>
  <si>
    <t>op.=6ml</t>
  </si>
  <si>
    <t>Monoklonalne mysie anty ludzkie   -Amyloid A – w gotowym rozcieńczeniu.Klon MC1</t>
  </si>
  <si>
    <t>Monoklonalne mysie  anty ludzkie  Bcl-2 – w gotowym rozcieńczeniu. Klon 124</t>
  </si>
  <si>
    <t>Monoklonalne mysie anty ludzkie-  Bcl-6 – w gotowym rozcieńczeniu. Klon PG-B6p</t>
  </si>
  <si>
    <t>Poliklonalne królicze anty ludzkie- CD3 – w gotowym rozcieńczeniu</t>
  </si>
  <si>
    <t>Monoklonalne anty ludzkie – CD4  - w gotowym rozcieńczeniu. Klon 4B12</t>
  </si>
  <si>
    <t>Monoklonalne królicze anty ludzkie -  CD5 – w gotowym rozcieńczeniu. Klon 4C7</t>
  </si>
  <si>
    <t>Monoklonalne anty ludzkie - CD8 – w gotowym rozcieńczeniu. Klon C8/144B</t>
  </si>
  <si>
    <t>Monoklonalne anty ludzkie CD10 – w gotowym rozcieńczeniu. Klon 56C6</t>
  </si>
  <si>
    <t>Monoklonalne anty ludzkie- CD19 – w gotowym rozcieńczeniu. Klon LE-CD19</t>
  </si>
  <si>
    <t>Monoklonalne anty ludzkie - CD20cy – w gotowym rozcieńczeniu. Klon L26</t>
  </si>
  <si>
    <t>Monoklonalne anty ludzkie -CD31 – w gotowym rozcieńczeniu. Klon JC70A</t>
  </si>
  <si>
    <t>Monoklonalne anty ludzkie- CD34 Class II- w gotowym rozcieńczeniu. Klon QBEnd 10</t>
  </si>
  <si>
    <t>Monoklonalne anty ludzkie - CD45, LCA – w gotowym rozcieńczeniu. Klon 2B11+PD7/26</t>
  </si>
  <si>
    <t>Monoklonalne anty ludzkie- CD56 – w gotowym rozcieńczeniu. Klon 132C3</t>
  </si>
  <si>
    <t>Monoklonalne anty ludzkie- CD99 MIC2 GEN, Ewings Sarcoma – w gotowym rozcieńczeniu. Klon 12E7</t>
  </si>
  <si>
    <t>Monoklonalne anty ludzkie - CD138 - w gotowym rozcieńczeniu.Klon MI15</t>
  </si>
  <si>
    <t>Monoklonalne  mysie anty ludzkie- CDX2- w gotowym rozcieńczeniu. Klon DAK-CDX-2</t>
  </si>
  <si>
    <t>Monoklonalna mysie anty- ludzkie Chromogranin A klon LK2H10 stężone</t>
  </si>
  <si>
    <t>op= 1 ml</t>
  </si>
  <si>
    <t>Monoklonalne mysie anty ludzkie Cytokeratyna 7- w gotowym rozcieńczeniu. Klon OV-TL 12/30</t>
  </si>
  <si>
    <t>Monoklonalne mysie anty ludzkie- Cytokeratyna 20-  w gotowym rozcieńczeniu. Klon Ks20.8</t>
  </si>
  <si>
    <t>Monoklonalne mysie anty ludzkie- Desmina – w gotowym rozcieńczeniu. Klon D33</t>
  </si>
  <si>
    <t>Monoklonalne mysie anty  ludzkie - E-kathedryna – w gotowym rozcieńczeniu. Klon NCH-38</t>
  </si>
  <si>
    <t>Monoklonalne mysie anty - EBV, LMP – w gotowym rozcieńczeniu. Klon CS.1-4</t>
  </si>
  <si>
    <t>Monoklonalne królicze anty ludzkie – Receptor Estrogenowy alfa – w gotowym rozcieńczeniu. Klon EP1</t>
  </si>
  <si>
    <t>Poliklonalne królicze anty ludzkie – IgA w gotowym rozcieńczeniu</t>
  </si>
  <si>
    <t>Poliklonalne królicze anty ludzkie- IgG – w gotowym rozcieńczeniu</t>
  </si>
  <si>
    <t>Monoklonalne mysie anty ludzkie- p53 – w gotowym rozcieńczeniu. Klon DO-7</t>
  </si>
  <si>
    <t>Monoklonalne mysie anty ludzkie- Receptor Progesteronowy- w gotowym rozcieńczeniu. Klon PgR 636</t>
  </si>
  <si>
    <t>Poliklonalne królicze anty ludzkie – PSA – w gotowym rozcieńczeniu</t>
  </si>
  <si>
    <t>Poliklonalne królicze  anty- S-100 – w gotowym rozcieńczeniu</t>
  </si>
  <si>
    <t>Monoklonalne mysie anty  - TTF-1 – w gotowym rozcieńczeniu. Klon 8G7G3/1</t>
  </si>
  <si>
    <t xml:space="preserve"> Monoklonalne mysie anty - Vimentyna- w gotowym rozcieńczeniu. Klon V9</t>
  </si>
  <si>
    <t>Monoklonalne mysie anty ludzie CD30 Klon Ber-H2 w gotowym rozcieńczeniu</t>
  </si>
  <si>
    <t>Monoklonalne mysie anty ludzkie  Caldesmon,  w gotowym rozcieńczeniu, Klon h-CD</t>
  </si>
  <si>
    <t>Monoklonalne mysie anty ludzkie- WT-1 – w gotowym rozcieńczeniu. Klon 6F-H2</t>
  </si>
  <si>
    <t xml:space="preserve"> Monoklonalne mysie anty- ludzkie SMA, w gotowym rozcieńczeniu, klone 1A4</t>
  </si>
  <si>
    <t>op.=6mL</t>
  </si>
  <si>
    <t xml:space="preserve">Poliklonalne królicze CD117 </t>
  </si>
  <si>
    <t>op.= 0.2mL</t>
  </si>
  <si>
    <t xml:space="preserve"> Monoklonalne mysie anty-ludzkie MUC5AC, w gotowym rozcieńczeniu, klon CLH2</t>
  </si>
  <si>
    <t>op.= 12 ml</t>
  </si>
  <si>
    <t xml:space="preserve"> Zestaw wizualizacyjny do Autostainera Link 48 , zawierający:  - bufor o niskim pH do bezksylenowego odparafinowywania i odkrywania antygenów
- bufor o pH 9.0 do bezksylenowego odparafinowywania i odkrywania antygenów
- bufor płuczący
- bloker endogennej peroksydazy
- polimerowy system detekcji dla przeciwciał mysich i króliczych znakowany HRP
- chromogen DAB
- hematoksylina Mayera
- linker mysi</t>
  </si>
  <si>
    <t>zestaw</t>
  </si>
  <si>
    <t>Monoklonalne mysie anty-ludzkie Prosteina, Klon10E3, w gotowym rozcieńczeniu</t>
  </si>
  <si>
    <t>op. = 12 ml</t>
  </si>
  <si>
    <t>1. Przeciwciała zamieszczone w tabeli do zastosowania na materiale tkankowym ludzkim,  utrwalonym w formalinie,  zatopionym w bloczki parafinowe.</t>
  </si>
  <si>
    <t>2. Zamawiający wymaga, żeby przeciwciała, z wyłączeniem pozycji: 37,84,100  były rozcieńczone (gotowe do użycia na preparat)</t>
  </si>
  <si>
    <t xml:space="preserve"> kompatybilne do posiadanego sprzętu  (Autostainer Link48 firmy DAKO) – oświadczenie Wykonawcy.</t>
  </si>
  <si>
    <t xml:space="preserve">3. Zamawiający wymaga wystandaryzowanych protokołów  reakcji immunohistochemicznych dla  przeciwciał  dla tkanek o wysokiej i niskiej </t>
  </si>
  <si>
    <t>ekspresji antygenu.</t>
  </si>
  <si>
    <t xml:space="preserve">4. Wykonawca zagwarantuje wysoką jakość produktów potwierdzoną przez Zewnętrzne  Programy Kontroli Jakości (międzynarodowe) </t>
  </si>
  <si>
    <t>certyfikaty CE-IVD - załączyć certyfikaty.</t>
  </si>
  <si>
    <t xml:space="preserve">5. Wykonawca wraz z zamawianymi systemami do wizualizacji  dostarczy ich karty charakterystyk w języku polskim </t>
  </si>
  <si>
    <t xml:space="preserve"> i ich kolejne aktualizacje w formie pisemnej.</t>
  </si>
  <si>
    <t>6. Zamawiający wymaga , żeby wszystkie przeciwciała były kompatybilne z systemem detekcji.</t>
  </si>
  <si>
    <t>7. Zamawiający wymaga, żeby wszystkie odczynniki były od jednego producenta.</t>
  </si>
  <si>
    <r>
      <t>8. Zamawiający wymaga, żeby ilość odczynnika była szacowana na 200</t>
    </r>
    <r>
      <rPr>
        <sz val="10"/>
        <rFont val="Tahoma"/>
        <family val="2"/>
      </rPr>
      <t>μl odczynnika na 1 szkiełko (poza buforem).</t>
    </r>
  </si>
  <si>
    <t>9. Zamawiający wymaga aby odczynniki dostarczane miały co najmniej 6 miesięczny okres ważności począwszy od daty zamówienia.</t>
  </si>
  <si>
    <t xml:space="preserve">10. Czas realizacji zamówienia do 14 dni </t>
  </si>
  <si>
    <t xml:space="preserve">11. Odczynniki z systemu wizualizacyjnego powinny być zaopatrzone w kody DD 
rozpoznawalne przez software automatu Autostainer 48 Link. </t>
  </si>
  <si>
    <t>(pisemna deklaracja dostawcy o zgodności z softwarem automatu)</t>
  </si>
  <si>
    <t>12. Zamawiający wymaga, aby dostawca wraz z każdym systemem detekcji dostarczył butelki o objętości 5ml (1 opakowanie) oraz 12ml (2 opakowania)</t>
  </si>
  <si>
    <t>zaopatrzone w kody DD rozpoznawalne przez software automatu Autostainer 48 Link (pisemna deklaracja dostawcy o zgodności z softwarem automatu),</t>
  </si>
  <si>
    <t xml:space="preserve"> szkiełka (2 opakowania po 500szt), oraz taśmę i naklejki do drukowania kodów na szkiełka i butelki (minimum po 1200szt na 1 zestaw detekcji).</t>
  </si>
  <si>
    <t>13.  Warunki dostawy muszą być zgodne z wymaganiami producenta</t>
  </si>
  <si>
    <t>14. Dostarczane przeciwciała muszą być w oryginalnych opakowaniach (bez konieczności przelewania) zaopatrzonych w kody DD rozpoznawalne</t>
  </si>
  <si>
    <t>przez software posiadanego aparatu Autosteiner Link48 -  nie dotyczy pozycji:  37,84</t>
  </si>
  <si>
    <t>Pakiet 6 – Odczynniki histologiczne</t>
  </si>
  <si>
    <t>u</t>
  </si>
  <si>
    <t>na 2</t>
  </si>
  <si>
    <t>Aceton czysty do analizy</t>
  </si>
  <si>
    <t>but.=1000ml</t>
  </si>
  <si>
    <t>Ksylen czysty do analizy</t>
  </si>
  <si>
    <t>but.=5000ml</t>
  </si>
  <si>
    <t>Razem</t>
  </si>
  <si>
    <t>2. Zamawiający wymaga aby dostawca odebrał na własny koszt puste opakowania po odczynnikach oraz zużyte odczynniki.</t>
  </si>
  <si>
    <t>Data i miejsce odbioru określa zamawiający.</t>
  </si>
  <si>
    <t>Odczynniki przekazywane będą w opakowaniach oryginalnych lub zastępczych według możliwości zamawiającego.</t>
  </si>
  <si>
    <t>5.  Warunki dostawy muszą być zgodne z wymaganiami producenta</t>
  </si>
  <si>
    <t>Pakiet 9 - Zestaw do oznaczania Ki-67/p16 w cytologii i histologii</t>
  </si>
  <si>
    <t>Zestaw do oznaczania p16 w preparatach histopatologicznych</t>
  </si>
  <si>
    <t>op. = 50 ozn.</t>
  </si>
  <si>
    <t>2. Czas dostawy - 10 dni roboczych.</t>
  </si>
  <si>
    <t>3. Dostawca dostarczy z pierwszym zamówieniem kary charakterystyki produktu w języku polskim.</t>
  </si>
  <si>
    <t>Pakiet Nowy – Przeciwciała  do barwień immunohistochemicznych.</t>
  </si>
  <si>
    <t xml:space="preserve">Napsin A, polyclonal,rabbit - RTU, </t>
  </si>
  <si>
    <t>op.=7ml</t>
  </si>
  <si>
    <t xml:space="preserve">p40 (p), RTU, </t>
  </si>
  <si>
    <t>GATA3 mouse L50-823 7 predilute</t>
  </si>
  <si>
    <t xml:space="preserve">ERG [9FY] RTU, </t>
  </si>
  <si>
    <t>MDM2 Mouse Monoclonal SPM14 IVD</t>
  </si>
  <si>
    <t>op.=1ml</t>
  </si>
  <si>
    <t>STAT6 EP325 7,0 predilute</t>
  </si>
  <si>
    <t>D2-40: Podoplanin, D2-40, mouse-RTU</t>
  </si>
  <si>
    <t>Pax-8 mouse MRQ-50 7 predilute</t>
  </si>
  <si>
    <t>DOG1, SP31, rabbit - RTU</t>
  </si>
  <si>
    <t>SOX10 Rabbit polyclonal Poly</t>
  </si>
  <si>
    <t>MUC4 mouse 8G7 7 predilute</t>
  </si>
  <si>
    <t>INI-1 , MRQ-27, mouse - RTU</t>
  </si>
  <si>
    <t>Glypican 3, 1G12, mouse - RTU,</t>
  </si>
  <si>
    <t>GCDFP-15, 23A3, mouse - RTU</t>
  </si>
  <si>
    <t>CD22</t>
  </si>
  <si>
    <t>MUM1, MRQ-8, mouse - RTU</t>
  </si>
  <si>
    <t>FoxP1 rabbit EP137 7,0 predilute</t>
  </si>
  <si>
    <t xml:space="preserve">2. Zamawiający wymaga wystandaryzowanych protokołów  reakcji immunohistochemicznych dla  przeciwciał  dla tkanek o wysokiej i niskiej </t>
  </si>
  <si>
    <t xml:space="preserve">3. Wykonawca zagwarantuje wysoką jakość produktów potwierdzoną przez Zewnętrzne  Programy Kontroli Jakości (międzynarodowe) </t>
  </si>
  <si>
    <r>
      <t>4. Zamawiający wymaga, żeby ilość odczynnika była szacowana na 200</t>
    </r>
    <r>
      <rPr>
        <sz val="10"/>
        <rFont val="Tahoma"/>
        <family val="2"/>
      </rPr>
      <t>μl odczynnika na 1 szkiełko.</t>
    </r>
  </si>
  <si>
    <t>5. Zamawiający wymaga aby odczynniki dostarczane miały co najmniej 6 miesięczny okres ważności począwszy od daty zamówienia.</t>
  </si>
  <si>
    <t xml:space="preserve">6. Czas realizacji zamówienia do 14 dni </t>
  </si>
  <si>
    <t>6. Warunki dostawy muszą być zgodne z wymaganiami producenta</t>
  </si>
  <si>
    <t>Pakiet nr</t>
  </si>
  <si>
    <t>Wartość pakietu netto</t>
  </si>
  <si>
    <t>Wartość pakietu brutto</t>
  </si>
  <si>
    <t>Pakiet 1</t>
  </si>
  <si>
    <t>Pakiet 2</t>
  </si>
  <si>
    <t>Pakiet 3</t>
  </si>
  <si>
    <t>Pakiet 4</t>
  </si>
  <si>
    <t>Pakiet 6</t>
  </si>
  <si>
    <t>Pakiet 9</t>
  </si>
  <si>
    <t>Pakiet 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</si>
</sst>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60">
    <font>
      <sz val="10"/>
      <name val="Arial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0.5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8"/>
      <name val="Courier New"/>
      <family val="3"/>
    </font>
    <font>
      <sz val="8"/>
      <color indexed="8"/>
      <name val="Calibri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1" fontId="2" fillId="0" borderId="0" xfId="55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2" fontId="3" fillId="33" borderId="10" xfId="55" applyNumberFormat="1" applyFont="1" applyFill="1" applyBorder="1" applyAlignment="1">
      <alignment horizontal="center" vertical="center" wrapTex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2" fillId="33" borderId="10" xfId="5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4" fontId="5" fillId="0" borderId="10" xfId="55" applyNumberFormat="1" applyFont="1" applyFill="1" applyBorder="1" applyAlignment="1">
      <alignment horizontal="center"/>
      <protection/>
    </xf>
    <xf numFmtId="9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4" fontId="5" fillId="0" borderId="10" xfId="5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2" fillId="33" borderId="10" xfId="55" applyFont="1" applyFill="1" applyBorder="1" applyAlignment="1">
      <alignment horizontal="right" vertical="center"/>
      <protection/>
    </xf>
    <xf numFmtId="164" fontId="2" fillId="33" borderId="10" xfId="55" applyNumberFormat="1" applyFont="1" applyFill="1" applyBorder="1">
      <alignment/>
      <protection/>
    </xf>
    <xf numFmtId="1" fontId="2" fillId="33" borderId="10" xfId="55" applyNumberFormat="1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4" fontId="2" fillId="33" borderId="10" xfId="5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5" fillId="0" borderId="10" xfId="55" applyNumberFormat="1" applyFont="1" applyFill="1" applyBorder="1" applyAlignment="1">
      <alignment horizontal="center" vertical="center"/>
      <protection/>
    </xf>
    <xf numFmtId="4" fontId="5" fillId="0" borderId="10" xfId="55" applyNumberFormat="1" applyFont="1" applyFill="1" applyBorder="1" applyAlignment="1">
      <alignment horizontal="center" vertical="center"/>
      <protection/>
    </xf>
    <xf numFmtId="9" fontId="5" fillId="0" borderId="10" xfId="55" applyNumberFormat="1" applyFont="1" applyFill="1" applyBorder="1" applyAlignment="1">
      <alignment horizontal="center" vertical="center"/>
      <protection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" fillId="0" borderId="0" xfId="0" applyNumberFormat="1" applyFont="1" applyAlignment="1">
      <alignment/>
    </xf>
    <xf numFmtId="164" fontId="2" fillId="33" borderId="10" xfId="55" applyNumberFormat="1" applyFont="1" applyFill="1" applyBorder="1" applyAlignment="1">
      <alignment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4" fontId="2" fillId="33" borderId="10" xfId="55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11" fillId="33" borderId="10" xfId="55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2" fontId="12" fillId="0" borderId="10" xfId="55" applyNumberFormat="1" applyFont="1" applyFill="1" applyBorder="1" applyAlignment="1">
      <alignment horizontal="center" vertical="center"/>
      <protection/>
    </xf>
    <xf numFmtId="9" fontId="12" fillId="0" borderId="10" xfId="55" applyNumberFormat="1" applyFont="1" applyFill="1" applyBorder="1" applyAlignment="1">
      <alignment horizontal="center" vertical="center"/>
      <protection/>
    </xf>
    <xf numFmtId="1" fontId="12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/>
      <protection/>
    </xf>
    <xf numFmtId="4" fontId="12" fillId="0" borderId="10" xfId="55" applyNumberFormat="1" applyFont="1" applyFill="1" applyBorder="1" applyAlignment="1">
      <alignment horizontal="right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>
      <alignment/>
      <protection/>
    </xf>
    <xf numFmtId="1" fontId="3" fillId="33" borderId="10" xfId="55" applyNumberFormat="1" applyFont="1" applyFill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1" fillId="0" borderId="10" xfId="55" applyFont="1" applyFill="1" applyBorder="1" applyAlignment="1">
      <alignment horizontal="center"/>
      <protection/>
    </xf>
    <xf numFmtId="4" fontId="12" fillId="0" borderId="10" xfId="55" applyNumberFormat="1" applyFont="1" applyFill="1" applyBorder="1" applyAlignment="1">
      <alignment horizontal="right"/>
      <protection/>
    </xf>
    <xf numFmtId="2" fontId="12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11" fillId="33" borderId="10" xfId="55" applyNumberFormat="1" applyFont="1" applyFill="1" applyBorder="1">
      <alignment/>
      <protection/>
    </xf>
    <xf numFmtId="1" fontId="11" fillId="33" borderId="10" xfId="55" applyNumberFormat="1" applyFont="1" applyFill="1" applyBorder="1" applyAlignment="1">
      <alignment horizontal="center"/>
      <protection/>
    </xf>
    <xf numFmtId="164" fontId="7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12" fillId="0" borderId="10" xfId="55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33" borderId="10" xfId="55" applyFont="1" applyFill="1" applyBorder="1" applyAlignment="1">
      <alignment horizontal="right"/>
      <protection/>
    </xf>
    <xf numFmtId="164" fontId="11" fillId="33" borderId="10" xfId="55" applyNumberFormat="1" applyFont="1" applyFill="1" applyBorder="1" applyAlignment="1">
      <alignment/>
      <protection/>
    </xf>
    <xf numFmtId="0" fontId="12" fillId="33" borderId="10" xfId="55" applyFont="1" applyFill="1" applyBorder="1" applyAlignment="1">
      <alignment horizontal="center"/>
      <protection/>
    </xf>
    <xf numFmtId="4" fontId="11" fillId="33" borderId="10" xfId="55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3" fillId="33" borderId="11" xfId="55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1" fillId="33" borderId="12" xfId="55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wrapText="1"/>
    </xf>
    <xf numFmtId="0" fontId="12" fillId="0" borderId="13" xfId="0" applyFont="1" applyFill="1" applyBorder="1" applyAlignment="1">
      <alignment/>
    </xf>
    <xf numFmtId="0" fontId="12" fillId="0" borderId="10" xfId="55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164" fontId="17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2" fillId="33" borderId="10" xfId="55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F5" sqref="F5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57421875" style="3" customWidth="1"/>
    <col min="11" max="11" width="11.140625" style="1" customWidth="1"/>
    <col min="12" max="12" width="14.7109375" style="1" customWidth="1"/>
    <col min="13" max="16" width="15.00390625" style="1" customWidth="1"/>
    <col min="17" max="16384" width="14.7109375" style="1" customWidth="1"/>
  </cols>
  <sheetData>
    <row r="1" spans="1:12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</row>
    <row r="2" spans="1:12" s="10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</row>
    <row r="3" spans="1:15" ht="12.75">
      <c r="A3" s="11">
        <v>1</v>
      </c>
      <c r="B3" s="12" t="s">
        <v>13</v>
      </c>
      <c r="C3" s="13" t="s">
        <v>14</v>
      </c>
      <c r="D3" s="14">
        <v>5</v>
      </c>
      <c r="E3" s="15">
        <v>0</v>
      </c>
      <c r="F3" s="15">
        <f>E3*1.08</f>
        <v>0</v>
      </c>
      <c r="G3" s="15">
        <f>E3*D3</f>
        <v>0</v>
      </c>
      <c r="H3" s="16">
        <v>0.08</v>
      </c>
      <c r="I3" s="15">
        <f>F3*D3</f>
        <v>0</v>
      </c>
      <c r="J3" s="17"/>
      <c r="K3" s="14"/>
      <c r="L3" s="18"/>
      <c r="O3" s="19"/>
    </row>
    <row r="4" spans="1:15" ht="25.5">
      <c r="A4" s="11">
        <v>2</v>
      </c>
      <c r="B4" s="12" t="s">
        <v>15</v>
      </c>
      <c r="C4" s="13" t="s">
        <v>16</v>
      </c>
      <c r="D4" s="14">
        <v>3</v>
      </c>
      <c r="E4" s="15">
        <v>0</v>
      </c>
      <c r="F4" s="15">
        <f>E4*1.08</f>
        <v>0</v>
      </c>
      <c r="G4" s="15">
        <f>E4*D4</f>
        <v>0</v>
      </c>
      <c r="H4" s="16">
        <v>0.08</v>
      </c>
      <c r="I4" s="15">
        <f>F4*D4</f>
        <v>0</v>
      </c>
      <c r="J4" s="17"/>
      <c r="K4" s="14"/>
      <c r="L4" s="18"/>
      <c r="O4" s="19"/>
    </row>
    <row r="5" spans="1:15" ht="25.5">
      <c r="A5" s="11">
        <v>6</v>
      </c>
      <c r="B5" s="12" t="s">
        <v>17</v>
      </c>
      <c r="C5" s="13" t="s">
        <v>16</v>
      </c>
      <c r="D5" s="14">
        <v>30</v>
      </c>
      <c r="E5" s="15">
        <v>0</v>
      </c>
      <c r="F5" s="15">
        <f>E5*1.08</f>
        <v>0</v>
      </c>
      <c r="G5" s="15">
        <f>E5*D5</f>
        <v>0</v>
      </c>
      <c r="H5" s="16">
        <v>0.08</v>
      </c>
      <c r="I5" s="15">
        <f>F5*D5</f>
        <v>0</v>
      </c>
      <c r="J5" s="17"/>
      <c r="K5" s="14"/>
      <c r="L5" s="18"/>
      <c r="O5" s="19"/>
    </row>
    <row r="6" spans="1:12" ht="12.75">
      <c r="A6" s="20"/>
      <c r="B6" s="20" t="s">
        <v>18</v>
      </c>
      <c r="C6" s="20"/>
      <c r="D6" s="20"/>
      <c r="E6" s="20"/>
      <c r="F6" s="20"/>
      <c r="G6" s="21">
        <f>SUM(G3:G5)</f>
        <v>0</v>
      </c>
      <c r="H6" s="21"/>
      <c r="I6" s="21">
        <f>SUM(I3:I5)</f>
        <v>0</v>
      </c>
      <c r="J6" s="22"/>
      <c r="K6" s="23"/>
      <c r="L6" s="24"/>
    </row>
    <row r="9" ht="12.75">
      <c r="B9" s="19" t="s">
        <v>19</v>
      </c>
    </row>
    <row r="10" ht="12.75">
      <c r="B10" s="1" t="s">
        <v>20</v>
      </c>
    </row>
    <row r="11" ht="12.75">
      <c r="B11" s="1" t="s">
        <v>21</v>
      </c>
    </row>
    <row r="12" ht="12.75">
      <c r="B12" s="1" t="s">
        <v>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28125" style="25" customWidth="1"/>
    <col min="2" max="2" width="33.00390625" style="25" customWidth="1"/>
    <col min="3" max="3" width="14.7109375" style="25" customWidth="1"/>
    <col min="4" max="4" width="10.7109375" style="26" customWidth="1"/>
    <col min="5" max="5" width="8.421875" style="25" customWidth="1"/>
    <col min="6" max="6" width="8.140625" style="25" customWidth="1"/>
    <col min="7" max="7" width="12.8515625" style="25" customWidth="1"/>
    <col min="8" max="8" width="6.421875" style="25" customWidth="1"/>
    <col min="9" max="9" width="15.140625" style="25" customWidth="1"/>
    <col min="10" max="10" width="9.57421875" style="25" customWidth="1"/>
    <col min="11" max="11" width="10.8515625" style="25" customWidth="1"/>
    <col min="12" max="12" width="13.00390625" style="25" customWidth="1"/>
    <col min="13" max="13" width="7.140625" style="25" customWidth="1"/>
    <col min="14" max="14" width="7.8515625" style="25" customWidth="1"/>
    <col min="15" max="15" width="8.28125" style="25" customWidth="1"/>
    <col min="16" max="16384" width="9.140625" style="25" customWidth="1"/>
  </cols>
  <sheetData>
    <row r="1" spans="1:12" ht="25.5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9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</row>
    <row r="3" spans="1:15" s="1" customFormat="1" ht="25.5">
      <c r="A3" s="11">
        <v>5</v>
      </c>
      <c r="B3" s="12" t="s">
        <v>24</v>
      </c>
      <c r="C3" s="30" t="s">
        <v>25</v>
      </c>
      <c r="D3" s="31">
        <v>3</v>
      </c>
      <c r="E3" s="32">
        <v>0</v>
      </c>
      <c r="F3" s="32">
        <f>E3*1.08</f>
        <v>0</v>
      </c>
      <c r="G3" s="33">
        <f>E3*D3</f>
        <v>0</v>
      </c>
      <c r="H3" s="34">
        <v>0.08</v>
      </c>
      <c r="I3" s="33">
        <f>F3*D3</f>
        <v>0</v>
      </c>
      <c r="J3" s="35"/>
      <c r="K3" s="36"/>
      <c r="L3" s="18"/>
      <c r="N3" s="37"/>
      <c r="O3" s="19"/>
    </row>
    <row r="4" spans="1:12" s="1" customFormat="1" ht="12.75">
      <c r="A4" s="134" t="s">
        <v>26</v>
      </c>
      <c r="B4" s="134"/>
      <c r="C4" s="134"/>
      <c r="D4" s="134"/>
      <c r="E4" s="134"/>
      <c r="F4" s="134"/>
      <c r="G4" s="38">
        <f>SUM(G3:G3)</f>
        <v>0</v>
      </c>
      <c r="H4" s="38"/>
      <c r="I4" s="38">
        <f>SUM(I3:I3)</f>
        <v>0</v>
      </c>
      <c r="J4" s="38"/>
      <c r="K4" s="39"/>
      <c r="L4" s="40"/>
    </row>
    <row r="7" ht="11.25">
      <c r="B7" s="41" t="s">
        <v>19</v>
      </c>
    </row>
    <row r="8" ht="11.25">
      <c r="B8" s="25" t="s">
        <v>20</v>
      </c>
    </row>
    <row r="9" ht="11.25">
      <c r="B9" s="25" t="s">
        <v>27</v>
      </c>
    </row>
    <row r="10" ht="11.25">
      <c r="B10" s="25" t="s">
        <v>28</v>
      </c>
    </row>
    <row r="11" ht="11.25">
      <c r="B11" s="25" t="s">
        <v>29</v>
      </c>
    </row>
    <row r="12" ht="11.25">
      <c r="B12" s="25" t="s">
        <v>30</v>
      </c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57421875" style="0" customWidth="1"/>
    <col min="2" max="2" width="48.7109375" style="0" customWidth="1"/>
    <col min="3" max="3" width="29.28125" style="0" customWidth="1"/>
    <col min="4" max="4" width="7.57421875" style="0" customWidth="1"/>
    <col min="7" max="7" width="9.7109375" style="0" customWidth="1"/>
    <col min="8" max="8" width="6.00390625" style="0" customWidth="1"/>
    <col min="9" max="9" width="9.7109375" style="0" customWidth="1"/>
    <col min="10" max="10" width="9.00390625" style="42" customWidth="1"/>
    <col min="12" max="12" width="12.7109375" style="0" customWidth="1"/>
  </cols>
  <sheetData>
    <row r="1" spans="1:12" s="44" customFormat="1" ht="12.75">
      <c r="A1" s="4" t="s">
        <v>31</v>
      </c>
      <c r="B1" s="4"/>
      <c r="C1" s="4"/>
      <c r="D1" s="4"/>
      <c r="E1" s="4"/>
      <c r="F1" s="4"/>
      <c r="G1" s="4"/>
      <c r="H1" s="4"/>
      <c r="I1" s="4"/>
      <c r="J1" s="43"/>
      <c r="K1" s="4"/>
      <c r="L1" s="4"/>
    </row>
    <row r="2" spans="1:12" ht="29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</row>
    <row r="3" spans="1:12" ht="135" customHeight="1">
      <c r="A3" s="45">
        <v>1</v>
      </c>
      <c r="B3" s="46" t="s">
        <v>32</v>
      </c>
      <c r="C3" s="46" t="s">
        <v>33</v>
      </c>
      <c r="D3" s="47">
        <v>5</v>
      </c>
      <c r="E3" s="48">
        <v>0</v>
      </c>
      <c r="F3" s="48">
        <f>E3*1.08</f>
        <v>0</v>
      </c>
      <c r="G3" s="48">
        <f>E3*D3</f>
        <v>0</v>
      </c>
      <c r="H3" s="49">
        <v>0.08</v>
      </c>
      <c r="I3" s="48">
        <f>F3*D3</f>
        <v>0</v>
      </c>
      <c r="J3" s="50"/>
      <c r="K3" s="51"/>
      <c r="L3" s="52"/>
    </row>
    <row r="4" spans="1:15" s="56" customFormat="1" ht="10.5">
      <c r="A4" s="53"/>
      <c r="B4" s="53"/>
      <c r="C4" s="53"/>
      <c r="D4" s="53"/>
      <c r="E4" s="53"/>
      <c r="F4" s="53"/>
      <c r="G4" s="54">
        <f>SUM(G3)</f>
        <v>0</v>
      </c>
      <c r="H4" s="54"/>
      <c r="I4" s="54">
        <f>SUM(I3)</f>
        <v>0</v>
      </c>
      <c r="J4" s="55"/>
      <c r="K4" s="54"/>
      <c r="L4" s="54"/>
      <c r="N4" s="57"/>
      <c r="O4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F10" sqref="F10"/>
    </sheetView>
  </sheetViews>
  <sheetFormatPr defaultColWidth="9.8515625" defaultRowHeight="12.75"/>
  <cols>
    <col min="1" max="1" width="4.57421875" style="26" customWidth="1"/>
    <col min="2" max="2" width="31.00390625" style="59" customWidth="1"/>
    <col min="3" max="3" width="10.57421875" style="25" customWidth="1"/>
    <col min="4" max="4" width="9.8515625" style="25" customWidth="1"/>
    <col min="5" max="5" width="10.57421875" style="60" customWidth="1"/>
    <col min="6" max="6" width="9.8515625" style="25" customWidth="1"/>
    <col min="7" max="7" width="14.140625" style="25" customWidth="1"/>
    <col min="8" max="8" width="6.421875" style="26" customWidth="1"/>
    <col min="9" max="9" width="14.57421875" style="25" customWidth="1"/>
    <col min="10" max="10" width="11.00390625" style="61" customWidth="1"/>
    <col min="11" max="11" width="11.00390625" style="26" customWidth="1"/>
    <col min="12" max="12" width="15.28125" style="60" customWidth="1"/>
    <col min="13" max="254" width="9.8515625" style="25" customWidth="1"/>
  </cols>
  <sheetData>
    <row r="1" spans="1:12" ht="15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62"/>
      <c r="K1" s="5"/>
      <c r="L1" s="5"/>
    </row>
    <row r="2" spans="1:12" s="29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</row>
    <row r="3" spans="1:12" ht="33.75">
      <c r="A3" s="45">
        <v>1</v>
      </c>
      <c r="B3" s="63" t="s">
        <v>35</v>
      </c>
      <c r="C3" s="64" t="s">
        <v>36</v>
      </c>
      <c r="D3" s="65">
        <v>1</v>
      </c>
      <c r="E3" s="66">
        <v>0</v>
      </c>
      <c r="F3" s="66">
        <f aca="true" t="shared" si="0" ref="F3:F43">E3*1.08</f>
        <v>0</v>
      </c>
      <c r="G3" s="66">
        <f aca="true" t="shared" si="1" ref="G3:G43">E3*D3</f>
        <v>0</v>
      </c>
      <c r="H3" s="67">
        <v>0.08</v>
      </c>
      <c r="I3" s="66">
        <f aca="true" t="shared" si="2" ref="I3:I43">F3*D3</f>
        <v>0</v>
      </c>
      <c r="J3" s="68"/>
      <c r="K3" s="69"/>
      <c r="L3" s="70"/>
    </row>
    <row r="4" spans="1:12" ht="33.75">
      <c r="A4" s="45">
        <v>5</v>
      </c>
      <c r="B4" s="63" t="s">
        <v>37</v>
      </c>
      <c r="C4" s="64" t="s">
        <v>36</v>
      </c>
      <c r="D4" s="65">
        <v>1</v>
      </c>
      <c r="E4" s="66">
        <v>0</v>
      </c>
      <c r="F4" s="66">
        <f t="shared" si="0"/>
        <v>0</v>
      </c>
      <c r="G4" s="66">
        <f t="shared" si="1"/>
        <v>0</v>
      </c>
      <c r="H4" s="67">
        <v>0.08</v>
      </c>
      <c r="I4" s="66">
        <f t="shared" si="2"/>
        <v>0</v>
      </c>
      <c r="J4" s="68"/>
      <c r="K4" s="69"/>
      <c r="L4" s="70"/>
    </row>
    <row r="5" spans="1:12" ht="33.75">
      <c r="A5" s="45">
        <v>6</v>
      </c>
      <c r="B5" s="63" t="s">
        <v>38</v>
      </c>
      <c r="C5" s="64" t="s">
        <v>36</v>
      </c>
      <c r="D5" s="65">
        <v>2</v>
      </c>
      <c r="E5" s="66">
        <v>0</v>
      </c>
      <c r="F5" s="66">
        <f t="shared" si="0"/>
        <v>0</v>
      </c>
      <c r="G5" s="66">
        <f t="shared" si="1"/>
        <v>0</v>
      </c>
      <c r="H5" s="67">
        <v>0.08</v>
      </c>
      <c r="I5" s="66">
        <f t="shared" si="2"/>
        <v>0</v>
      </c>
      <c r="J5" s="68"/>
      <c r="K5" s="69"/>
      <c r="L5" s="70"/>
    </row>
    <row r="6" spans="1:12" ht="33.75">
      <c r="A6" s="45">
        <v>7</v>
      </c>
      <c r="B6" s="63" t="s">
        <v>39</v>
      </c>
      <c r="C6" s="64" t="s">
        <v>36</v>
      </c>
      <c r="D6" s="65">
        <v>2</v>
      </c>
      <c r="E6" s="66">
        <v>0</v>
      </c>
      <c r="F6" s="66">
        <f t="shared" si="0"/>
        <v>0</v>
      </c>
      <c r="G6" s="66">
        <f t="shared" si="1"/>
        <v>0</v>
      </c>
      <c r="H6" s="67">
        <v>0.08</v>
      </c>
      <c r="I6" s="66">
        <f t="shared" si="2"/>
        <v>0</v>
      </c>
      <c r="J6" s="68"/>
      <c r="K6" s="69"/>
      <c r="L6" s="70"/>
    </row>
    <row r="7" spans="1:12" ht="22.5">
      <c r="A7" s="45">
        <v>14</v>
      </c>
      <c r="B7" s="63" t="s">
        <v>40</v>
      </c>
      <c r="C7" s="64" t="s">
        <v>36</v>
      </c>
      <c r="D7" s="65">
        <v>4</v>
      </c>
      <c r="E7" s="66">
        <v>0</v>
      </c>
      <c r="F7" s="66">
        <f t="shared" si="0"/>
        <v>0</v>
      </c>
      <c r="G7" s="66">
        <f t="shared" si="1"/>
        <v>0</v>
      </c>
      <c r="H7" s="67">
        <v>0.08</v>
      </c>
      <c r="I7" s="66">
        <f t="shared" si="2"/>
        <v>0</v>
      </c>
      <c r="J7" s="68"/>
      <c r="K7" s="69"/>
      <c r="L7" s="70"/>
    </row>
    <row r="8" spans="1:12" ht="22.5">
      <c r="A8" s="45">
        <v>15</v>
      </c>
      <c r="B8" s="63" t="s">
        <v>41</v>
      </c>
      <c r="C8" s="64" t="s">
        <v>36</v>
      </c>
      <c r="D8" s="65">
        <v>3</v>
      </c>
      <c r="E8" s="66">
        <v>0</v>
      </c>
      <c r="F8" s="66">
        <f t="shared" si="0"/>
        <v>0</v>
      </c>
      <c r="G8" s="66">
        <f t="shared" si="1"/>
        <v>0</v>
      </c>
      <c r="H8" s="67">
        <v>0.08</v>
      </c>
      <c r="I8" s="66">
        <f t="shared" si="2"/>
        <v>0</v>
      </c>
      <c r="J8" s="68"/>
      <c r="K8" s="69"/>
      <c r="L8" s="70"/>
    </row>
    <row r="9" spans="1:12" ht="33.75">
      <c r="A9" s="45">
        <v>16</v>
      </c>
      <c r="B9" s="63" t="s">
        <v>42</v>
      </c>
      <c r="C9" s="64" t="s">
        <v>36</v>
      </c>
      <c r="D9" s="65">
        <v>1</v>
      </c>
      <c r="E9" s="66">
        <v>0</v>
      </c>
      <c r="F9" s="66">
        <f t="shared" si="0"/>
        <v>0</v>
      </c>
      <c r="G9" s="66">
        <f t="shared" si="1"/>
        <v>0</v>
      </c>
      <c r="H9" s="67">
        <v>0.08</v>
      </c>
      <c r="I9" s="66">
        <f t="shared" si="2"/>
        <v>0</v>
      </c>
      <c r="J9" s="68"/>
      <c r="K9" s="69"/>
      <c r="L9" s="70"/>
    </row>
    <row r="10" spans="1:12" ht="33.75">
      <c r="A10" s="45">
        <v>18</v>
      </c>
      <c r="B10" s="63" t="s">
        <v>43</v>
      </c>
      <c r="C10" s="64" t="s">
        <v>36</v>
      </c>
      <c r="D10" s="65">
        <v>2</v>
      </c>
      <c r="E10" s="66">
        <v>0</v>
      </c>
      <c r="F10" s="66">
        <f t="shared" si="0"/>
        <v>0</v>
      </c>
      <c r="G10" s="66">
        <f t="shared" si="1"/>
        <v>0</v>
      </c>
      <c r="H10" s="67">
        <v>0.08</v>
      </c>
      <c r="I10" s="66">
        <f t="shared" si="2"/>
        <v>0</v>
      </c>
      <c r="J10" s="68"/>
      <c r="K10" s="69"/>
      <c r="L10" s="70"/>
    </row>
    <row r="11" spans="1:12" ht="22.5">
      <c r="A11" s="45">
        <v>19</v>
      </c>
      <c r="B11" s="63" t="s">
        <v>44</v>
      </c>
      <c r="C11" s="64" t="s">
        <v>36</v>
      </c>
      <c r="D11" s="65">
        <v>1</v>
      </c>
      <c r="E11" s="66">
        <v>0</v>
      </c>
      <c r="F11" s="66">
        <f t="shared" si="0"/>
        <v>0</v>
      </c>
      <c r="G11" s="66">
        <f t="shared" si="1"/>
        <v>0</v>
      </c>
      <c r="H11" s="67">
        <v>0.08</v>
      </c>
      <c r="I11" s="66">
        <f t="shared" si="2"/>
        <v>0</v>
      </c>
      <c r="J11" s="68"/>
      <c r="K11" s="69"/>
      <c r="L11" s="70"/>
    </row>
    <row r="12" spans="1:12" ht="33.75">
      <c r="A12" s="45">
        <v>21</v>
      </c>
      <c r="B12" s="63" t="s">
        <v>45</v>
      </c>
      <c r="C12" s="64" t="s">
        <v>36</v>
      </c>
      <c r="D12" s="65">
        <v>1</v>
      </c>
      <c r="E12" s="66">
        <v>0</v>
      </c>
      <c r="F12" s="66">
        <f t="shared" si="0"/>
        <v>0</v>
      </c>
      <c r="G12" s="66">
        <f t="shared" si="1"/>
        <v>0</v>
      </c>
      <c r="H12" s="67">
        <v>0.08</v>
      </c>
      <c r="I12" s="66">
        <f t="shared" si="2"/>
        <v>0</v>
      </c>
      <c r="J12" s="68"/>
      <c r="K12" s="69"/>
      <c r="L12" s="70"/>
    </row>
    <row r="13" spans="1:12" ht="33.75">
      <c r="A13" s="45">
        <v>22</v>
      </c>
      <c r="B13" s="63" t="s">
        <v>46</v>
      </c>
      <c r="C13" s="64" t="s">
        <v>36</v>
      </c>
      <c r="D13" s="65">
        <v>3</v>
      </c>
      <c r="E13" s="66">
        <v>0</v>
      </c>
      <c r="F13" s="66">
        <f t="shared" si="0"/>
        <v>0</v>
      </c>
      <c r="G13" s="66">
        <f t="shared" si="1"/>
        <v>0</v>
      </c>
      <c r="H13" s="67">
        <v>0.08</v>
      </c>
      <c r="I13" s="66">
        <f t="shared" si="2"/>
        <v>0</v>
      </c>
      <c r="J13" s="68"/>
      <c r="K13" s="69"/>
      <c r="L13" s="70"/>
    </row>
    <row r="14" spans="1:12" ht="22.5">
      <c r="A14" s="45">
        <v>25</v>
      </c>
      <c r="B14" s="63" t="s">
        <v>47</v>
      </c>
      <c r="C14" s="64" t="s">
        <v>36</v>
      </c>
      <c r="D14" s="65">
        <v>1</v>
      </c>
      <c r="E14" s="66">
        <v>0</v>
      </c>
      <c r="F14" s="66">
        <f t="shared" si="0"/>
        <v>0</v>
      </c>
      <c r="G14" s="66">
        <f t="shared" si="1"/>
        <v>0</v>
      </c>
      <c r="H14" s="67">
        <v>0.08</v>
      </c>
      <c r="I14" s="66">
        <f t="shared" si="2"/>
        <v>0</v>
      </c>
      <c r="J14" s="68"/>
      <c r="K14" s="69"/>
      <c r="L14" s="70"/>
    </row>
    <row r="15" spans="1:12" ht="33.75">
      <c r="A15" s="45">
        <v>26</v>
      </c>
      <c r="B15" s="63" t="s">
        <v>48</v>
      </c>
      <c r="C15" s="64" t="s">
        <v>36</v>
      </c>
      <c r="D15" s="65">
        <v>3</v>
      </c>
      <c r="E15" s="66">
        <v>0</v>
      </c>
      <c r="F15" s="66">
        <f t="shared" si="0"/>
        <v>0</v>
      </c>
      <c r="G15" s="66">
        <f t="shared" si="1"/>
        <v>0</v>
      </c>
      <c r="H15" s="67">
        <v>0.08</v>
      </c>
      <c r="I15" s="66">
        <f t="shared" si="2"/>
        <v>0</v>
      </c>
      <c r="J15" s="68"/>
      <c r="K15" s="69"/>
      <c r="L15" s="70"/>
    </row>
    <row r="16" spans="1:12" ht="33.75">
      <c r="A16" s="45">
        <v>28</v>
      </c>
      <c r="B16" s="63" t="s">
        <v>49</v>
      </c>
      <c r="C16" s="64" t="s">
        <v>36</v>
      </c>
      <c r="D16" s="65">
        <v>1</v>
      </c>
      <c r="E16" s="66">
        <v>0</v>
      </c>
      <c r="F16" s="66">
        <f t="shared" si="0"/>
        <v>0</v>
      </c>
      <c r="G16" s="66">
        <f t="shared" si="1"/>
        <v>0</v>
      </c>
      <c r="H16" s="67">
        <v>0.08</v>
      </c>
      <c r="I16" s="66">
        <f t="shared" si="2"/>
        <v>0</v>
      </c>
      <c r="J16" s="68"/>
      <c r="K16" s="69"/>
      <c r="L16" s="70"/>
    </row>
    <row r="17" spans="1:12" ht="22.5">
      <c r="A17" s="45">
        <v>29</v>
      </c>
      <c r="B17" s="63" t="s">
        <v>50</v>
      </c>
      <c r="C17" s="64" t="s">
        <v>36</v>
      </c>
      <c r="D17" s="65">
        <v>1</v>
      </c>
      <c r="E17" s="66">
        <v>0</v>
      </c>
      <c r="F17" s="66">
        <f t="shared" si="0"/>
        <v>0</v>
      </c>
      <c r="G17" s="66">
        <f t="shared" si="1"/>
        <v>0</v>
      </c>
      <c r="H17" s="67">
        <v>0.08</v>
      </c>
      <c r="I17" s="66">
        <f t="shared" si="2"/>
        <v>0</v>
      </c>
      <c r="J17" s="68"/>
      <c r="K17" s="69"/>
      <c r="L17" s="70"/>
    </row>
    <row r="18" spans="1:12" ht="33.75">
      <c r="A18" s="45">
        <v>33</v>
      </c>
      <c r="B18" s="63" t="s">
        <v>51</v>
      </c>
      <c r="C18" s="64" t="s">
        <v>36</v>
      </c>
      <c r="D18" s="65">
        <v>2</v>
      </c>
      <c r="E18" s="66">
        <v>0</v>
      </c>
      <c r="F18" s="66">
        <f t="shared" si="0"/>
        <v>0</v>
      </c>
      <c r="G18" s="66">
        <f t="shared" si="1"/>
        <v>0</v>
      </c>
      <c r="H18" s="67">
        <v>0.08</v>
      </c>
      <c r="I18" s="66">
        <f t="shared" si="2"/>
        <v>0</v>
      </c>
      <c r="J18" s="68"/>
      <c r="K18" s="69"/>
      <c r="L18" s="70"/>
    </row>
    <row r="19" spans="1:12" ht="22.5">
      <c r="A19" s="45">
        <v>34</v>
      </c>
      <c r="B19" s="63" t="s">
        <v>52</v>
      </c>
      <c r="C19" s="64" t="s">
        <v>36</v>
      </c>
      <c r="D19" s="65">
        <v>2</v>
      </c>
      <c r="E19" s="66">
        <v>0</v>
      </c>
      <c r="F19" s="66">
        <f t="shared" si="0"/>
        <v>0</v>
      </c>
      <c r="G19" s="66">
        <f t="shared" si="1"/>
        <v>0</v>
      </c>
      <c r="H19" s="67">
        <v>0.08</v>
      </c>
      <c r="I19" s="66">
        <f t="shared" si="2"/>
        <v>0</v>
      </c>
      <c r="J19" s="68"/>
      <c r="K19" s="69"/>
      <c r="L19" s="70"/>
    </row>
    <row r="20" spans="1:12" ht="33.75">
      <c r="A20" s="45">
        <v>36</v>
      </c>
      <c r="B20" s="63" t="s">
        <v>53</v>
      </c>
      <c r="C20" s="64" t="s">
        <v>36</v>
      </c>
      <c r="D20" s="65">
        <v>1</v>
      </c>
      <c r="E20" s="66">
        <v>0</v>
      </c>
      <c r="F20" s="66">
        <f t="shared" si="0"/>
        <v>0</v>
      </c>
      <c r="G20" s="66">
        <f t="shared" si="1"/>
        <v>0</v>
      </c>
      <c r="H20" s="67">
        <v>0.08</v>
      </c>
      <c r="I20" s="66">
        <f t="shared" si="2"/>
        <v>0</v>
      </c>
      <c r="J20" s="68"/>
      <c r="K20" s="69"/>
      <c r="L20" s="70"/>
    </row>
    <row r="21" spans="1:12" ht="22.5">
      <c r="A21" s="45">
        <v>37</v>
      </c>
      <c r="B21" s="63" t="s">
        <v>54</v>
      </c>
      <c r="C21" s="64" t="s">
        <v>55</v>
      </c>
      <c r="D21" s="65">
        <v>1</v>
      </c>
      <c r="E21" s="66">
        <v>0</v>
      </c>
      <c r="F21" s="66">
        <f t="shared" si="0"/>
        <v>0</v>
      </c>
      <c r="G21" s="66">
        <f t="shared" si="1"/>
        <v>0</v>
      </c>
      <c r="H21" s="67">
        <v>0.08</v>
      </c>
      <c r="I21" s="66">
        <f t="shared" si="2"/>
        <v>0</v>
      </c>
      <c r="J21" s="68"/>
      <c r="K21" s="69"/>
      <c r="L21" s="70"/>
    </row>
    <row r="22" spans="1:12" ht="33.75">
      <c r="A22" s="45">
        <v>41</v>
      </c>
      <c r="B22" s="63" t="s">
        <v>56</v>
      </c>
      <c r="C22" s="64" t="s">
        <v>36</v>
      </c>
      <c r="D22" s="65">
        <v>3</v>
      </c>
      <c r="E22" s="66">
        <v>0</v>
      </c>
      <c r="F22" s="66">
        <f t="shared" si="0"/>
        <v>0</v>
      </c>
      <c r="G22" s="66">
        <f t="shared" si="1"/>
        <v>0</v>
      </c>
      <c r="H22" s="67">
        <v>0.08</v>
      </c>
      <c r="I22" s="66">
        <f t="shared" si="2"/>
        <v>0</v>
      </c>
      <c r="J22" s="68"/>
      <c r="K22" s="69"/>
      <c r="L22" s="70"/>
    </row>
    <row r="23" spans="1:12" ht="33.75">
      <c r="A23" s="45">
        <v>45</v>
      </c>
      <c r="B23" s="63" t="s">
        <v>57</v>
      </c>
      <c r="C23" s="64" t="s">
        <v>36</v>
      </c>
      <c r="D23" s="65">
        <v>3</v>
      </c>
      <c r="E23" s="66">
        <v>0</v>
      </c>
      <c r="F23" s="66">
        <f t="shared" si="0"/>
        <v>0</v>
      </c>
      <c r="G23" s="66">
        <f t="shared" si="1"/>
        <v>0</v>
      </c>
      <c r="H23" s="67">
        <v>0.08</v>
      </c>
      <c r="I23" s="66">
        <f t="shared" si="2"/>
        <v>0</v>
      </c>
      <c r="J23" s="68"/>
      <c r="K23" s="69"/>
      <c r="L23" s="70"/>
    </row>
    <row r="24" spans="1:12" ht="33.75">
      <c r="A24" s="45">
        <v>47</v>
      </c>
      <c r="B24" s="63" t="s">
        <v>58</v>
      </c>
      <c r="C24" s="64" t="s">
        <v>36</v>
      </c>
      <c r="D24" s="65">
        <v>1</v>
      </c>
      <c r="E24" s="66">
        <v>0</v>
      </c>
      <c r="F24" s="66">
        <f t="shared" si="0"/>
        <v>0</v>
      </c>
      <c r="G24" s="66">
        <f t="shared" si="1"/>
        <v>0</v>
      </c>
      <c r="H24" s="67">
        <v>0.08</v>
      </c>
      <c r="I24" s="66">
        <f t="shared" si="2"/>
        <v>0</v>
      </c>
      <c r="J24" s="68"/>
      <c r="K24" s="69"/>
      <c r="L24" s="70"/>
    </row>
    <row r="25" spans="1:12" ht="33.75">
      <c r="A25" s="45">
        <v>48</v>
      </c>
      <c r="B25" s="63" t="s">
        <v>59</v>
      </c>
      <c r="C25" s="64" t="s">
        <v>36</v>
      </c>
      <c r="D25" s="65">
        <v>1</v>
      </c>
      <c r="E25" s="66">
        <v>0</v>
      </c>
      <c r="F25" s="66">
        <f t="shared" si="0"/>
        <v>0</v>
      </c>
      <c r="G25" s="66">
        <f t="shared" si="1"/>
        <v>0</v>
      </c>
      <c r="H25" s="67">
        <v>0.08</v>
      </c>
      <c r="I25" s="66">
        <f t="shared" si="2"/>
        <v>0</v>
      </c>
      <c r="J25" s="68"/>
      <c r="K25" s="69"/>
      <c r="L25" s="70"/>
    </row>
    <row r="26" spans="1:12" ht="33.75">
      <c r="A26" s="45">
        <v>50</v>
      </c>
      <c r="B26" s="63" t="s">
        <v>60</v>
      </c>
      <c r="C26" s="64" t="s">
        <v>36</v>
      </c>
      <c r="D26" s="65">
        <v>1</v>
      </c>
      <c r="E26" s="66">
        <v>0</v>
      </c>
      <c r="F26" s="66">
        <f t="shared" si="0"/>
        <v>0</v>
      </c>
      <c r="G26" s="66">
        <f t="shared" si="1"/>
        <v>0</v>
      </c>
      <c r="H26" s="67">
        <v>0.08</v>
      </c>
      <c r="I26" s="66">
        <f t="shared" si="2"/>
        <v>0</v>
      </c>
      <c r="J26" s="68"/>
      <c r="K26" s="69"/>
      <c r="L26" s="70"/>
    </row>
    <row r="27" spans="1:12" ht="33.75">
      <c r="A27" s="45">
        <v>51</v>
      </c>
      <c r="B27" s="63" t="s">
        <v>61</v>
      </c>
      <c r="C27" s="64" t="s">
        <v>36</v>
      </c>
      <c r="D27" s="65">
        <v>3</v>
      </c>
      <c r="E27" s="66">
        <v>0</v>
      </c>
      <c r="F27" s="66">
        <f t="shared" si="0"/>
        <v>0</v>
      </c>
      <c r="G27" s="66">
        <f t="shared" si="1"/>
        <v>0</v>
      </c>
      <c r="H27" s="67">
        <v>0.08</v>
      </c>
      <c r="I27" s="66">
        <f t="shared" si="2"/>
        <v>0</v>
      </c>
      <c r="J27" s="68"/>
      <c r="K27" s="69"/>
      <c r="L27" s="70"/>
    </row>
    <row r="28" spans="1:12" ht="22.5">
      <c r="A28" s="45">
        <v>54</v>
      </c>
      <c r="B28" s="63" t="s">
        <v>62</v>
      </c>
      <c r="C28" s="64" t="s">
        <v>36</v>
      </c>
      <c r="D28" s="65">
        <v>2</v>
      </c>
      <c r="E28" s="66">
        <v>0</v>
      </c>
      <c r="F28" s="66">
        <f t="shared" si="0"/>
        <v>0</v>
      </c>
      <c r="G28" s="66">
        <f t="shared" si="1"/>
        <v>0</v>
      </c>
      <c r="H28" s="67">
        <v>0.08</v>
      </c>
      <c r="I28" s="66">
        <f t="shared" si="2"/>
        <v>0</v>
      </c>
      <c r="J28" s="68"/>
      <c r="K28" s="69"/>
      <c r="L28" s="70"/>
    </row>
    <row r="29" spans="1:12" ht="22.5">
      <c r="A29" s="45">
        <v>55</v>
      </c>
      <c r="B29" s="63" t="s">
        <v>63</v>
      </c>
      <c r="C29" s="64" t="s">
        <v>36</v>
      </c>
      <c r="D29" s="65">
        <v>2</v>
      </c>
      <c r="E29" s="66">
        <v>0</v>
      </c>
      <c r="F29" s="66">
        <f t="shared" si="0"/>
        <v>0</v>
      </c>
      <c r="G29" s="66">
        <f t="shared" si="1"/>
        <v>0</v>
      </c>
      <c r="H29" s="67">
        <v>0.08</v>
      </c>
      <c r="I29" s="66">
        <f t="shared" si="2"/>
        <v>0</v>
      </c>
      <c r="J29" s="68"/>
      <c r="K29" s="69"/>
      <c r="L29" s="70"/>
    </row>
    <row r="30" spans="1:12" ht="33.75">
      <c r="A30" s="45">
        <v>68</v>
      </c>
      <c r="B30" s="63" t="s">
        <v>64</v>
      </c>
      <c r="C30" s="64" t="s">
        <v>36</v>
      </c>
      <c r="D30" s="65">
        <v>1</v>
      </c>
      <c r="E30" s="66">
        <v>0</v>
      </c>
      <c r="F30" s="66">
        <f t="shared" si="0"/>
        <v>0</v>
      </c>
      <c r="G30" s="66">
        <f t="shared" si="1"/>
        <v>0</v>
      </c>
      <c r="H30" s="67">
        <v>0.08</v>
      </c>
      <c r="I30" s="66">
        <f t="shared" si="2"/>
        <v>0</v>
      </c>
      <c r="J30" s="68"/>
      <c r="K30" s="69"/>
      <c r="L30" s="70"/>
    </row>
    <row r="31" spans="1:12" ht="45">
      <c r="A31" s="45">
        <v>69</v>
      </c>
      <c r="B31" s="63" t="s">
        <v>65</v>
      </c>
      <c r="C31" s="64" t="s">
        <v>36</v>
      </c>
      <c r="D31" s="65">
        <v>3</v>
      </c>
      <c r="E31" s="66">
        <v>0</v>
      </c>
      <c r="F31" s="66">
        <f t="shared" si="0"/>
        <v>0</v>
      </c>
      <c r="G31" s="66">
        <f t="shared" si="1"/>
        <v>0</v>
      </c>
      <c r="H31" s="67">
        <v>0.08</v>
      </c>
      <c r="I31" s="66">
        <f t="shared" si="2"/>
        <v>0</v>
      </c>
      <c r="J31" s="68"/>
      <c r="K31" s="69"/>
      <c r="L31" s="70"/>
    </row>
    <row r="32" spans="1:12" ht="22.5">
      <c r="A32" s="45">
        <v>70</v>
      </c>
      <c r="B32" s="63" t="s">
        <v>66</v>
      </c>
      <c r="C32" s="64" t="s">
        <v>36</v>
      </c>
      <c r="D32" s="65">
        <v>1</v>
      </c>
      <c r="E32" s="66">
        <v>0</v>
      </c>
      <c r="F32" s="66">
        <f t="shared" si="0"/>
        <v>0</v>
      </c>
      <c r="G32" s="66">
        <f t="shared" si="1"/>
        <v>0</v>
      </c>
      <c r="H32" s="67">
        <v>0.08</v>
      </c>
      <c r="I32" s="66">
        <f t="shared" si="2"/>
        <v>0</v>
      </c>
      <c r="J32" s="68"/>
      <c r="K32" s="69"/>
      <c r="L32" s="70"/>
    </row>
    <row r="33" spans="1:12" ht="22.5">
      <c r="A33" s="45">
        <v>71</v>
      </c>
      <c r="B33" s="63" t="s">
        <v>67</v>
      </c>
      <c r="C33" s="64" t="s">
        <v>36</v>
      </c>
      <c r="D33" s="65">
        <v>1</v>
      </c>
      <c r="E33" s="66">
        <v>0</v>
      </c>
      <c r="F33" s="66">
        <f t="shared" si="0"/>
        <v>0</v>
      </c>
      <c r="G33" s="66">
        <f t="shared" si="1"/>
        <v>0</v>
      </c>
      <c r="H33" s="67">
        <v>0.08</v>
      </c>
      <c r="I33" s="66">
        <f t="shared" si="2"/>
        <v>0</v>
      </c>
      <c r="J33" s="68"/>
      <c r="K33" s="69"/>
      <c r="L33" s="70"/>
    </row>
    <row r="34" spans="1:12" ht="33.75">
      <c r="A34" s="45">
        <v>74</v>
      </c>
      <c r="B34" s="63" t="s">
        <v>68</v>
      </c>
      <c r="C34" s="64" t="s">
        <v>36</v>
      </c>
      <c r="D34" s="65">
        <v>2</v>
      </c>
      <c r="E34" s="66">
        <v>0</v>
      </c>
      <c r="F34" s="66">
        <f t="shared" si="0"/>
        <v>0</v>
      </c>
      <c r="G34" s="66">
        <f t="shared" si="1"/>
        <v>0</v>
      </c>
      <c r="H34" s="67">
        <v>0.08</v>
      </c>
      <c r="I34" s="66">
        <f t="shared" si="2"/>
        <v>0</v>
      </c>
      <c r="J34" s="68"/>
      <c r="K34" s="69"/>
      <c r="L34" s="70"/>
    </row>
    <row r="35" spans="1:12" ht="33.75">
      <c r="A35" s="45">
        <v>75</v>
      </c>
      <c r="B35" s="63" t="s">
        <v>69</v>
      </c>
      <c r="C35" s="64" t="s">
        <v>36</v>
      </c>
      <c r="D35" s="65">
        <v>2</v>
      </c>
      <c r="E35" s="66">
        <v>0</v>
      </c>
      <c r="F35" s="66">
        <f t="shared" si="0"/>
        <v>0</v>
      </c>
      <c r="G35" s="66">
        <f t="shared" si="1"/>
        <v>0</v>
      </c>
      <c r="H35" s="67">
        <v>0.08</v>
      </c>
      <c r="I35" s="66">
        <f t="shared" si="2"/>
        <v>0</v>
      </c>
      <c r="J35" s="68"/>
      <c r="K35" s="69"/>
      <c r="L35" s="70"/>
    </row>
    <row r="36" spans="1:253" s="73" customFormat="1" ht="33.75">
      <c r="A36" s="45">
        <v>76</v>
      </c>
      <c r="B36" s="63" t="s">
        <v>70</v>
      </c>
      <c r="C36" s="64" t="s">
        <v>36</v>
      </c>
      <c r="D36" s="65">
        <v>1</v>
      </c>
      <c r="E36" s="66">
        <v>0</v>
      </c>
      <c r="F36" s="71">
        <f t="shared" si="0"/>
        <v>0</v>
      </c>
      <c r="G36" s="71">
        <f t="shared" si="1"/>
        <v>0</v>
      </c>
      <c r="H36" s="67">
        <v>0.08</v>
      </c>
      <c r="I36" s="71">
        <f t="shared" si="2"/>
        <v>0</v>
      </c>
      <c r="J36" s="72"/>
      <c r="K36" s="69"/>
      <c r="L36" s="70"/>
      <c r="IR36" s="25"/>
      <c r="IS36" s="25"/>
    </row>
    <row r="37" spans="1:253" s="73" customFormat="1" ht="33.75">
      <c r="A37" s="45">
        <v>78</v>
      </c>
      <c r="B37" s="63" t="s">
        <v>71</v>
      </c>
      <c r="C37" s="64" t="s">
        <v>36</v>
      </c>
      <c r="D37" s="65">
        <v>1</v>
      </c>
      <c r="E37" s="66">
        <v>0</v>
      </c>
      <c r="F37" s="74">
        <f t="shared" si="0"/>
        <v>0</v>
      </c>
      <c r="G37" s="74">
        <f t="shared" si="1"/>
        <v>0</v>
      </c>
      <c r="H37" s="67">
        <v>0.08</v>
      </c>
      <c r="I37" s="74">
        <f t="shared" si="2"/>
        <v>0</v>
      </c>
      <c r="J37" s="72"/>
      <c r="K37" s="69"/>
      <c r="L37" s="70"/>
      <c r="IR37" s="25"/>
      <c r="IS37" s="25"/>
    </row>
    <row r="38" spans="1:12" ht="33.75">
      <c r="A38" s="45">
        <v>80</v>
      </c>
      <c r="B38" s="63" t="s">
        <v>72</v>
      </c>
      <c r="C38" s="64" t="s">
        <v>36</v>
      </c>
      <c r="D38" s="65">
        <v>2</v>
      </c>
      <c r="E38" s="66">
        <v>0</v>
      </c>
      <c r="F38" s="74">
        <f t="shared" si="0"/>
        <v>0</v>
      </c>
      <c r="G38" s="74">
        <f t="shared" si="1"/>
        <v>0</v>
      </c>
      <c r="H38" s="67">
        <v>0.08</v>
      </c>
      <c r="I38" s="74">
        <f t="shared" si="2"/>
        <v>0</v>
      </c>
      <c r="J38" s="72"/>
      <c r="K38" s="69"/>
      <c r="L38" s="70"/>
    </row>
    <row r="39" spans="1:12" ht="33.75">
      <c r="A39" s="45">
        <v>81</v>
      </c>
      <c r="B39" s="63" t="s">
        <v>73</v>
      </c>
      <c r="C39" s="75" t="s">
        <v>74</v>
      </c>
      <c r="D39" s="65">
        <v>1</v>
      </c>
      <c r="E39" s="66">
        <v>0</v>
      </c>
      <c r="F39" s="74">
        <f t="shared" si="0"/>
        <v>0</v>
      </c>
      <c r="G39" s="74">
        <f t="shared" si="1"/>
        <v>0</v>
      </c>
      <c r="H39" s="67">
        <v>0.08</v>
      </c>
      <c r="I39" s="74">
        <f t="shared" si="2"/>
        <v>0</v>
      </c>
      <c r="J39" s="72"/>
      <c r="K39" s="69"/>
      <c r="L39" s="70"/>
    </row>
    <row r="40" spans="1:12" ht="12.75">
      <c r="A40" s="45">
        <v>84</v>
      </c>
      <c r="B40" s="46" t="s">
        <v>75</v>
      </c>
      <c r="C40" s="76" t="s">
        <v>76</v>
      </c>
      <c r="D40" s="65">
        <v>1</v>
      </c>
      <c r="E40" s="66">
        <v>0</v>
      </c>
      <c r="F40" s="74">
        <f t="shared" si="0"/>
        <v>0</v>
      </c>
      <c r="G40" s="74">
        <f t="shared" si="1"/>
        <v>0</v>
      </c>
      <c r="H40" s="67">
        <v>0.08</v>
      </c>
      <c r="I40" s="74">
        <f t="shared" si="2"/>
        <v>0</v>
      </c>
      <c r="J40" s="72"/>
      <c r="K40" s="69"/>
      <c r="L40" s="70"/>
    </row>
    <row r="41" spans="1:12" ht="33.75">
      <c r="A41" s="45">
        <v>92</v>
      </c>
      <c r="B41" s="46" t="s">
        <v>77</v>
      </c>
      <c r="C41" s="76" t="s">
        <v>78</v>
      </c>
      <c r="D41" s="65">
        <v>1</v>
      </c>
      <c r="E41" s="66">
        <v>0</v>
      </c>
      <c r="F41" s="74">
        <f t="shared" si="0"/>
        <v>0</v>
      </c>
      <c r="G41" s="74">
        <f t="shared" si="1"/>
        <v>0</v>
      </c>
      <c r="H41" s="67">
        <v>0.08</v>
      </c>
      <c r="I41" s="74">
        <f t="shared" si="2"/>
        <v>0</v>
      </c>
      <c r="J41" s="72"/>
      <c r="K41" s="69"/>
      <c r="L41" s="70"/>
    </row>
    <row r="42" spans="1:12" ht="189.75" customHeight="1">
      <c r="A42" s="45">
        <v>100</v>
      </c>
      <c r="B42" s="63" t="s">
        <v>79</v>
      </c>
      <c r="C42" s="64" t="s">
        <v>80</v>
      </c>
      <c r="D42" s="65">
        <v>3</v>
      </c>
      <c r="E42" s="66">
        <v>0</v>
      </c>
      <c r="F42" s="66">
        <f t="shared" si="0"/>
        <v>0</v>
      </c>
      <c r="G42" s="66">
        <f t="shared" si="1"/>
        <v>0</v>
      </c>
      <c r="H42" s="67">
        <v>0.08</v>
      </c>
      <c r="I42" s="66">
        <f t="shared" si="2"/>
        <v>0</v>
      </c>
      <c r="J42" s="68"/>
      <c r="K42" s="77"/>
      <c r="L42" s="70"/>
    </row>
    <row r="43" spans="1:255" s="73" customFormat="1" ht="41.25" customHeight="1">
      <c r="A43" s="45">
        <v>104</v>
      </c>
      <c r="B43" s="63" t="s">
        <v>81</v>
      </c>
      <c r="C43" s="76" t="s">
        <v>82</v>
      </c>
      <c r="D43" s="65">
        <v>1</v>
      </c>
      <c r="E43" s="66">
        <v>0</v>
      </c>
      <c r="F43" s="71">
        <f t="shared" si="0"/>
        <v>0</v>
      </c>
      <c r="G43" s="71">
        <f t="shared" si="1"/>
        <v>0</v>
      </c>
      <c r="H43" s="67">
        <v>0.08</v>
      </c>
      <c r="I43" s="71">
        <f t="shared" si="2"/>
        <v>0</v>
      </c>
      <c r="J43" s="72"/>
      <c r="K43" s="79"/>
      <c r="L43" s="70"/>
      <c r="IU43" s="80"/>
    </row>
    <row r="44" spans="1:12" ht="12.75">
      <c r="A44" s="45" t="s">
        <v>26</v>
      </c>
      <c r="B44" s="45"/>
      <c r="C44" s="45"/>
      <c r="D44" s="45"/>
      <c r="E44" s="45"/>
      <c r="F44" s="45"/>
      <c r="G44" s="81">
        <f>SUM(G3:G43)</f>
        <v>0</v>
      </c>
      <c r="H44" s="81"/>
      <c r="I44" s="81">
        <f>SUM(I3:I43)</f>
        <v>0</v>
      </c>
      <c r="J44" s="82"/>
      <c r="K44" s="81"/>
      <c r="L44" s="81"/>
    </row>
    <row r="45" ht="12.75">
      <c r="I45" s="83"/>
    </row>
    <row r="47" spans="2:12" ht="12.75">
      <c r="B47" s="84" t="s">
        <v>19</v>
      </c>
      <c r="C47" s="73"/>
      <c r="D47" s="73"/>
      <c r="E47" s="73"/>
      <c r="F47" s="73"/>
      <c r="G47" s="73"/>
      <c r="H47" s="85"/>
      <c r="I47" s="73"/>
      <c r="J47" s="86"/>
      <c r="K47" s="85"/>
      <c r="L47" s="73"/>
    </row>
    <row r="48" spans="2:12" ht="12.75">
      <c r="B48" s="87" t="s">
        <v>83</v>
      </c>
      <c r="C48" s="73"/>
      <c r="D48" s="73"/>
      <c r="E48" s="73"/>
      <c r="F48" s="73"/>
      <c r="G48" s="73"/>
      <c r="H48" s="85"/>
      <c r="I48" s="73"/>
      <c r="J48" s="86"/>
      <c r="K48" s="85"/>
      <c r="L48" s="73"/>
    </row>
    <row r="49" spans="2:12" ht="12.75">
      <c r="B49" s="87" t="s">
        <v>84</v>
      </c>
      <c r="C49" s="88"/>
      <c r="D49" s="88"/>
      <c r="E49" s="88"/>
      <c r="F49" s="88"/>
      <c r="G49" s="88"/>
      <c r="H49" s="89"/>
      <c r="I49" s="88"/>
      <c r="J49" s="90"/>
      <c r="K49" s="89"/>
      <c r="L49" s="73"/>
    </row>
    <row r="50" spans="2:12" ht="12.75">
      <c r="B50" s="87" t="s">
        <v>85</v>
      </c>
      <c r="C50" s="88"/>
      <c r="D50" s="88"/>
      <c r="E50" s="88"/>
      <c r="F50" s="88"/>
      <c r="G50" s="88"/>
      <c r="H50" s="89"/>
      <c r="I50" s="88"/>
      <c r="J50" s="90"/>
      <c r="K50" s="89"/>
      <c r="L50" s="73"/>
    </row>
    <row r="51" spans="2:12" ht="12.75">
      <c r="B51" s="87" t="s">
        <v>86</v>
      </c>
      <c r="C51" s="73"/>
      <c r="D51" s="73"/>
      <c r="E51" s="73"/>
      <c r="F51" s="73"/>
      <c r="G51" s="73"/>
      <c r="H51" s="85"/>
      <c r="I51" s="73"/>
      <c r="J51" s="86"/>
      <c r="K51" s="85"/>
      <c r="L51" s="73"/>
    </row>
    <row r="52" spans="2:12" ht="12.75">
      <c r="B52" s="87" t="s">
        <v>87</v>
      </c>
      <c r="C52" s="73"/>
      <c r="D52" s="73"/>
      <c r="E52" s="73"/>
      <c r="F52" s="73"/>
      <c r="G52" s="73"/>
      <c r="H52" s="85"/>
      <c r="I52" s="73"/>
      <c r="J52" s="86"/>
      <c r="K52" s="85"/>
      <c r="L52" s="73"/>
    </row>
    <row r="53" spans="2:12" ht="12.75">
      <c r="B53" s="87" t="s">
        <v>88</v>
      </c>
      <c r="C53" s="73"/>
      <c r="D53" s="73"/>
      <c r="E53" s="73"/>
      <c r="F53" s="73"/>
      <c r="G53" s="73"/>
      <c r="H53" s="85"/>
      <c r="I53" s="73"/>
      <c r="J53" s="86"/>
      <c r="K53" s="85"/>
      <c r="L53" s="73"/>
    </row>
    <row r="54" spans="2:12" ht="12.75">
      <c r="B54" s="87" t="s">
        <v>89</v>
      </c>
      <c r="C54" s="73"/>
      <c r="D54" s="73"/>
      <c r="E54" s="73"/>
      <c r="F54" s="73"/>
      <c r="G54" s="73"/>
      <c r="H54" s="85"/>
      <c r="I54" s="73"/>
      <c r="J54" s="86"/>
      <c r="K54" s="85"/>
      <c r="L54" s="73"/>
    </row>
    <row r="55" spans="2:12" ht="12.75">
      <c r="B55" s="87" t="s">
        <v>90</v>
      </c>
      <c r="C55" s="73"/>
      <c r="D55" s="73"/>
      <c r="E55" s="73"/>
      <c r="F55" s="73"/>
      <c r="G55" s="73"/>
      <c r="H55" s="85"/>
      <c r="I55" s="73"/>
      <c r="J55" s="86"/>
      <c r="K55" s="85"/>
      <c r="L55" s="73"/>
    </row>
    <row r="56" spans="2:12" ht="12.75">
      <c r="B56" s="87" t="s">
        <v>91</v>
      </c>
      <c r="C56" s="73"/>
      <c r="D56" s="73"/>
      <c r="E56" s="73"/>
      <c r="F56" s="73"/>
      <c r="G56" s="73"/>
      <c r="H56" s="85"/>
      <c r="I56" s="73"/>
      <c r="J56" s="86"/>
      <c r="K56" s="85"/>
      <c r="L56" s="73"/>
    </row>
    <row r="57" spans="2:12" ht="12.75">
      <c r="B57" s="87" t="s">
        <v>92</v>
      </c>
      <c r="C57" s="73"/>
      <c r="D57" s="73"/>
      <c r="E57" s="73"/>
      <c r="F57" s="73"/>
      <c r="G57" s="73"/>
      <c r="H57" s="85"/>
      <c r="I57" s="73"/>
      <c r="J57" s="86"/>
      <c r="K57" s="85"/>
      <c r="L57" s="73"/>
    </row>
    <row r="58" spans="2:12" ht="12.75">
      <c r="B58" s="87" t="s">
        <v>93</v>
      </c>
      <c r="C58" s="73"/>
      <c r="D58" s="73"/>
      <c r="E58" s="73"/>
      <c r="F58" s="73"/>
      <c r="G58" s="73"/>
      <c r="H58" s="85"/>
      <c r="I58" s="73"/>
      <c r="J58" s="86"/>
      <c r="K58" s="85"/>
      <c r="L58" s="73"/>
    </row>
    <row r="59" spans="2:12" ht="12.75">
      <c r="B59" s="87" t="s">
        <v>94</v>
      </c>
      <c r="C59" s="73"/>
      <c r="D59" s="73"/>
      <c r="E59" s="73"/>
      <c r="F59" s="73"/>
      <c r="G59" s="73"/>
      <c r="H59" s="85"/>
      <c r="I59" s="73"/>
      <c r="J59" s="86"/>
      <c r="K59" s="85"/>
      <c r="L59" s="73"/>
    </row>
    <row r="60" spans="2:12" ht="12.75">
      <c r="B60" s="87" t="s">
        <v>95</v>
      </c>
      <c r="C60" s="73"/>
      <c r="D60" s="73"/>
      <c r="E60" s="73"/>
      <c r="F60" s="73"/>
      <c r="G60" s="73"/>
      <c r="H60" s="85"/>
      <c r="I60" s="73"/>
      <c r="J60" s="86"/>
      <c r="K60" s="85"/>
      <c r="L60" s="73"/>
    </row>
    <row r="61" ht="12.75">
      <c r="B61" s="87" t="s">
        <v>96</v>
      </c>
    </row>
    <row r="62" ht="16.5" customHeight="1">
      <c r="B62" s="91" t="s">
        <v>97</v>
      </c>
    </row>
    <row r="63" ht="14.25" customHeight="1">
      <c r="B63" s="59" t="s">
        <v>98</v>
      </c>
    </row>
    <row r="64" ht="12.75">
      <c r="B64" s="59" t="s">
        <v>99</v>
      </c>
    </row>
    <row r="65" ht="12.75">
      <c r="B65" s="59" t="s">
        <v>100</v>
      </c>
    </row>
    <row r="66" ht="12.75">
      <c r="B66" s="59" t="s">
        <v>101</v>
      </c>
    </row>
    <row r="67" ht="12.75">
      <c r="B67" s="59" t="s">
        <v>102</v>
      </c>
    </row>
    <row r="68" ht="12.75">
      <c r="B68" s="59" t="s">
        <v>103</v>
      </c>
    </row>
    <row r="69" ht="12.75">
      <c r="B69" s="59" t="s">
        <v>104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140625" style="25" customWidth="1"/>
    <col min="2" max="2" width="27.8515625" style="25" customWidth="1"/>
    <col min="3" max="3" width="13.57421875" style="25" customWidth="1"/>
    <col min="4" max="6" width="9.140625" style="25" customWidth="1"/>
    <col min="7" max="7" width="14.421875" style="25" customWidth="1"/>
    <col min="8" max="8" width="7.7109375" style="25" customWidth="1"/>
    <col min="9" max="9" width="14.421875" style="25" customWidth="1"/>
    <col min="10" max="11" width="11.00390625" style="25" customWidth="1"/>
    <col min="12" max="12" width="13.57421875" style="25" customWidth="1"/>
    <col min="13" max="16" width="0" style="25" hidden="1" customWidth="1"/>
    <col min="17" max="16384" width="9.140625" style="25" customWidth="1"/>
  </cols>
  <sheetData>
    <row r="1" spans="1:255" s="92" customFormat="1" ht="15.75" customHeight="1">
      <c r="A1" s="4" t="s">
        <v>105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92" t="s">
        <v>106</v>
      </c>
      <c r="O1" s="92" t="s">
        <v>107</v>
      </c>
      <c r="IU1" s="25"/>
    </row>
    <row r="2" spans="1:255" s="93" customFormat="1" ht="26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IU2" s="29"/>
    </row>
    <row r="3" spans="1:16" s="92" customFormat="1" ht="11.25">
      <c r="A3" s="45">
        <v>2</v>
      </c>
      <c r="B3" s="46" t="s">
        <v>108</v>
      </c>
      <c r="C3" s="76" t="s">
        <v>109</v>
      </c>
      <c r="D3" s="47">
        <v>20</v>
      </c>
      <c r="E3" s="48">
        <v>0</v>
      </c>
      <c r="F3" s="48">
        <f>E3*1.23</f>
        <v>0</v>
      </c>
      <c r="G3" s="94">
        <f>E3*D3</f>
        <v>0</v>
      </c>
      <c r="H3" s="49">
        <v>0.23</v>
      </c>
      <c r="I3" s="94">
        <f>F3*D3</f>
        <v>0</v>
      </c>
      <c r="J3" s="50"/>
      <c r="K3" s="51"/>
      <c r="L3" s="52"/>
      <c r="M3" s="92">
        <v>0</v>
      </c>
      <c r="N3" s="95">
        <f>M3/8*12</f>
        <v>0</v>
      </c>
      <c r="O3" s="96">
        <f>N3*2</f>
        <v>0</v>
      </c>
      <c r="P3" s="92">
        <v>30</v>
      </c>
    </row>
    <row r="4" spans="1:16" s="92" customFormat="1" ht="11.25">
      <c r="A4" s="45">
        <v>3</v>
      </c>
      <c r="B4" s="76" t="s">
        <v>110</v>
      </c>
      <c r="C4" s="76" t="s">
        <v>111</v>
      </c>
      <c r="D4" s="47">
        <v>20</v>
      </c>
      <c r="E4" s="48">
        <v>0</v>
      </c>
      <c r="F4" s="48">
        <f>E4*1.23</f>
        <v>0</v>
      </c>
      <c r="G4" s="94">
        <f>E4*D4</f>
        <v>0</v>
      </c>
      <c r="H4" s="49">
        <v>0.23</v>
      </c>
      <c r="I4" s="94">
        <f>F4*D4</f>
        <v>0</v>
      </c>
      <c r="J4" s="50"/>
      <c r="K4" s="51"/>
      <c r="L4" s="52"/>
      <c r="M4" s="92">
        <v>375</v>
      </c>
      <c r="N4" s="95">
        <f>M4/8*12</f>
        <v>562.5</v>
      </c>
      <c r="O4" s="96">
        <f>N4*2</f>
        <v>1125</v>
      </c>
      <c r="P4" s="92">
        <v>1015</v>
      </c>
    </row>
    <row r="5" spans="1:12" ht="11.25">
      <c r="A5" s="97"/>
      <c r="B5" s="97" t="s">
        <v>112</v>
      </c>
      <c r="C5" s="97"/>
      <c r="D5" s="97"/>
      <c r="E5" s="97"/>
      <c r="F5" s="97"/>
      <c r="G5" s="98">
        <f>SUM(G3:G4)</f>
        <v>0</v>
      </c>
      <c r="H5" s="98"/>
      <c r="I5" s="98">
        <f>SUM(I3:I4)</f>
        <v>0</v>
      </c>
      <c r="J5" s="98"/>
      <c r="K5" s="99"/>
      <c r="L5" s="100"/>
    </row>
    <row r="8" ht="11.25">
      <c r="B8" s="41" t="s">
        <v>19</v>
      </c>
    </row>
    <row r="9" ht="11.25">
      <c r="B9" s="25" t="s">
        <v>20</v>
      </c>
    </row>
    <row r="10" ht="11.25">
      <c r="B10" s="25" t="s">
        <v>113</v>
      </c>
    </row>
    <row r="11" ht="11.25">
      <c r="B11" s="25" t="s">
        <v>114</v>
      </c>
    </row>
    <row r="12" ht="11.25">
      <c r="B12" s="25" t="s">
        <v>115</v>
      </c>
    </row>
    <row r="13" ht="11.25">
      <c r="B13" s="25" t="s">
        <v>28</v>
      </c>
    </row>
    <row r="14" ht="11.25">
      <c r="B14" s="25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57421875" style="0" customWidth="1"/>
    <col min="2" max="2" width="34.28125" style="0" customWidth="1"/>
    <col min="3" max="3" width="10.57421875" style="0" customWidth="1"/>
    <col min="7" max="7" width="12.421875" style="0" customWidth="1"/>
    <col min="8" max="8" width="6.7109375" style="0" customWidth="1"/>
    <col min="9" max="9" width="13.57421875" style="0" customWidth="1"/>
    <col min="12" max="12" width="13.421875" style="0" customWidth="1"/>
  </cols>
  <sheetData>
    <row r="1" spans="1:12" ht="21" customHeight="1">
      <c r="A1" s="101" t="s">
        <v>117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</row>
    <row r="3" spans="1:12" s="80" customFormat="1" ht="28.5">
      <c r="A3" s="45">
        <v>2</v>
      </c>
      <c r="B3" s="103" t="s">
        <v>118</v>
      </c>
      <c r="C3" s="104" t="s">
        <v>119</v>
      </c>
      <c r="D3" s="47">
        <v>1</v>
      </c>
      <c r="E3" s="94">
        <v>0</v>
      </c>
      <c r="F3" s="94">
        <f>E3*1.08</f>
        <v>0</v>
      </c>
      <c r="G3" s="94">
        <f>E3*D3</f>
        <v>0</v>
      </c>
      <c r="H3" s="49">
        <v>0.08</v>
      </c>
      <c r="I3" s="94">
        <f>F3*D3</f>
        <v>0</v>
      </c>
      <c r="J3" s="50"/>
      <c r="K3" s="105"/>
      <c r="L3" s="94"/>
    </row>
    <row r="4" spans="1:255" s="25" customFormat="1" ht="12.75">
      <c r="A4" s="97"/>
      <c r="B4" s="97" t="s">
        <v>112</v>
      </c>
      <c r="C4" s="97"/>
      <c r="D4" s="97"/>
      <c r="E4" s="97"/>
      <c r="F4" s="97"/>
      <c r="G4" s="98">
        <f>SUM(G3:G3)</f>
        <v>0</v>
      </c>
      <c r="H4" s="98"/>
      <c r="I4" s="98">
        <f>SUM(I3:I3)</f>
        <v>0</v>
      </c>
      <c r="J4" s="98"/>
      <c r="K4" s="99"/>
      <c r="L4" s="100"/>
      <c r="IT4"/>
      <c r="IU4"/>
    </row>
    <row r="7" ht="12.75">
      <c r="B7" s="41" t="s">
        <v>19</v>
      </c>
    </row>
    <row r="8" ht="12.75">
      <c r="B8" s="25" t="s">
        <v>20</v>
      </c>
    </row>
    <row r="9" ht="12.75">
      <c r="B9" s="106" t="s">
        <v>120</v>
      </c>
    </row>
    <row r="10" ht="12.75">
      <c r="B10" s="106" t="s">
        <v>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F9" sqref="F9"/>
    </sheetView>
  </sheetViews>
  <sheetFormatPr defaultColWidth="9.8515625" defaultRowHeight="14.25" customHeight="1"/>
  <cols>
    <col min="1" max="1" width="4.57421875" style="107" customWidth="1"/>
    <col min="2" max="2" width="31.00390625" style="108" customWidth="1"/>
    <col min="3" max="3" width="11.7109375" style="109" customWidth="1"/>
    <col min="4" max="4" width="9.8515625" style="109" customWidth="1"/>
    <col min="5" max="5" width="10.57421875" style="110" customWidth="1"/>
    <col min="6" max="6" width="9.8515625" style="109" customWidth="1"/>
    <col min="7" max="7" width="14.140625" style="109" customWidth="1"/>
    <col min="8" max="8" width="6.421875" style="107" customWidth="1"/>
    <col min="9" max="9" width="14.57421875" style="109" customWidth="1"/>
    <col min="10" max="12" width="10.28125" style="0" customWidth="1"/>
    <col min="13" max="251" width="9.8515625" style="109" customWidth="1"/>
    <col min="252" max="16384" width="9.8515625" style="111" customWidth="1"/>
  </cols>
  <sheetData>
    <row r="1" spans="1:12" ht="15.75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  <c r="J1" s="73"/>
      <c r="K1" s="109"/>
      <c r="L1" s="109"/>
    </row>
    <row r="2" spans="1:12" s="113" customFormat="1" ht="33" customHeight="1">
      <c r="A2" s="7" t="s">
        <v>1</v>
      </c>
      <c r="B2" s="112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</row>
    <row r="3" spans="1:12" ht="33.75" customHeight="1">
      <c r="A3" s="114">
        <v>1</v>
      </c>
      <c r="B3" s="115" t="s">
        <v>123</v>
      </c>
      <c r="C3" s="116" t="s">
        <v>124</v>
      </c>
      <c r="D3" s="65">
        <v>1</v>
      </c>
      <c r="E3" s="71">
        <v>0</v>
      </c>
      <c r="F3" s="71">
        <f>E3*1.08</f>
        <v>0</v>
      </c>
      <c r="G3" s="71">
        <f aca="true" t="shared" si="0" ref="G3:G19">E3*D3</f>
        <v>0</v>
      </c>
      <c r="H3" s="78">
        <v>0.08</v>
      </c>
      <c r="I3" s="71">
        <f aca="true" t="shared" si="1" ref="I3:I19">F3*D3</f>
        <v>0</v>
      </c>
      <c r="J3" s="117"/>
      <c r="K3" s="94"/>
      <c r="L3" s="94"/>
    </row>
    <row r="4" spans="1:12" ht="22.5" customHeight="1">
      <c r="A4" s="114">
        <v>2</v>
      </c>
      <c r="B4" s="115" t="s">
        <v>125</v>
      </c>
      <c r="C4" s="116" t="s">
        <v>36</v>
      </c>
      <c r="D4" s="65">
        <v>1</v>
      </c>
      <c r="E4" s="71">
        <v>0</v>
      </c>
      <c r="F4" s="71">
        <f>E4*1.08</f>
        <v>0</v>
      </c>
      <c r="G4" s="71">
        <f t="shared" si="0"/>
        <v>0</v>
      </c>
      <c r="H4" s="78">
        <v>0.08</v>
      </c>
      <c r="I4" s="71">
        <f t="shared" si="1"/>
        <v>0</v>
      </c>
      <c r="J4" s="117"/>
      <c r="K4" s="94"/>
      <c r="L4" s="94"/>
    </row>
    <row r="5" spans="1:12" ht="30" customHeight="1">
      <c r="A5" s="114">
        <v>3</v>
      </c>
      <c r="B5" s="118" t="s">
        <v>126</v>
      </c>
      <c r="C5" s="116" t="s">
        <v>124</v>
      </c>
      <c r="D5" s="65">
        <v>1</v>
      </c>
      <c r="E5" s="71">
        <v>0</v>
      </c>
      <c r="F5" s="71">
        <f>E5*1.08</f>
        <v>0</v>
      </c>
      <c r="G5" s="71">
        <f t="shared" si="0"/>
        <v>0</v>
      </c>
      <c r="H5" s="78">
        <v>0.08</v>
      </c>
      <c r="I5" s="71">
        <f t="shared" si="1"/>
        <v>0</v>
      </c>
      <c r="J5" s="117"/>
      <c r="K5" s="94"/>
      <c r="L5" s="94"/>
    </row>
    <row r="6" spans="1:12" ht="22.5" customHeight="1">
      <c r="A6" s="114">
        <v>4</v>
      </c>
      <c r="B6" s="119" t="s">
        <v>127</v>
      </c>
      <c r="C6" s="116" t="s">
        <v>124</v>
      </c>
      <c r="D6" s="65">
        <v>1</v>
      </c>
      <c r="E6" s="71">
        <v>0</v>
      </c>
      <c r="F6" s="71">
        <f>E6*1.23</f>
        <v>0</v>
      </c>
      <c r="G6" s="71">
        <f t="shared" si="0"/>
        <v>0</v>
      </c>
      <c r="H6" s="78">
        <v>0.23</v>
      </c>
      <c r="I6" s="71">
        <f t="shared" si="1"/>
        <v>0</v>
      </c>
      <c r="J6" s="117"/>
      <c r="K6" s="94"/>
      <c r="L6" s="94"/>
    </row>
    <row r="7" spans="1:12" ht="30" customHeight="1">
      <c r="A7" s="114">
        <v>5</v>
      </c>
      <c r="B7" s="115" t="s">
        <v>128</v>
      </c>
      <c r="C7" s="116" t="s">
        <v>129</v>
      </c>
      <c r="D7" s="65">
        <v>1</v>
      </c>
      <c r="E7" s="71">
        <v>0</v>
      </c>
      <c r="F7" s="71">
        <f aca="true" t="shared" si="2" ref="F7:F19">E7*1.08</f>
        <v>0</v>
      </c>
      <c r="G7" s="71">
        <f t="shared" si="0"/>
        <v>0</v>
      </c>
      <c r="H7" s="78">
        <v>0.08</v>
      </c>
      <c r="I7" s="71">
        <f t="shared" si="1"/>
        <v>0</v>
      </c>
      <c r="J7" s="117"/>
      <c r="K7" s="94"/>
      <c r="L7" s="94"/>
    </row>
    <row r="8" spans="1:12" ht="22.5" customHeight="1">
      <c r="A8" s="114">
        <v>6</v>
      </c>
      <c r="B8" s="119" t="s">
        <v>130</v>
      </c>
      <c r="C8" s="116" t="s">
        <v>124</v>
      </c>
      <c r="D8" s="65">
        <v>1</v>
      </c>
      <c r="E8" s="71">
        <v>0</v>
      </c>
      <c r="F8" s="71">
        <f t="shared" si="2"/>
        <v>0</v>
      </c>
      <c r="G8" s="71">
        <f t="shared" si="0"/>
        <v>0</v>
      </c>
      <c r="H8" s="78">
        <v>0.08</v>
      </c>
      <c r="I8" s="71">
        <f t="shared" si="1"/>
        <v>0</v>
      </c>
      <c r="J8" s="117"/>
      <c r="K8" s="94"/>
      <c r="L8" s="94"/>
    </row>
    <row r="9" spans="1:12" ht="32.25" customHeight="1">
      <c r="A9" s="114">
        <v>7</v>
      </c>
      <c r="B9" s="115" t="s">
        <v>131</v>
      </c>
      <c r="C9" s="116" t="s">
        <v>124</v>
      </c>
      <c r="D9" s="65">
        <v>1</v>
      </c>
      <c r="E9" s="71">
        <v>0</v>
      </c>
      <c r="F9" s="71">
        <f t="shared" si="2"/>
        <v>0</v>
      </c>
      <c r="G9" s="71">
        <f t="shared" si="0"/>
        <v>0</v>
      </c>
      <c r="H9" s="78">
        <v>0.08</v>
      </c>
      <c r="I9" s="71">
        <f t="shared" si="1"/>
        <v>0</v>
      </c>
      <c r="J9" s="117"/>
      <c r="K9" s="94"/>
      <c r="L9" s="94"/>
    </row>
    <row r="10" spans="1:12" ht="30" customHeight="1">
      <c r="A10" s="114">
        <v>8</v>
      </c>
      <c r="B10" s="118" t="s">
        <v>132</v>
      </c>
      <c r="C10" s="116" t="s">
        <v>124</v>
      </c>
      <c r="D10" s="65">
        <v>1</v>
      </c>
      <c r="E10" s="71">
        <v>0</v>
      </c>
      <c r="F10" s="71">
        <f t="shared" si="2"/>
        <v>0</v>
      </c>
      <c r="G10" s="71">
        <f t="shared" si="0"/>
        <v>0</v>
      </c>
      <c r="H10" s="78">
        <v>0.08</v>
      </c>
      <c r="I10" s="71">
        <f t="shared" si="1"/>
        <v>0</v>
      </c>
      <c r="J10" s="117"/>
      <c r="K10" s="94"/>
      <c r="L10" s="94"/>
    </row>
    <row r="11" spans="1:12" ht="21.75" customHeight="1">
      <c r="A11" s="114">
        <v>9</v>
      </c>
      <c r="B11" s="115" t="s">
        <v>133</v>
      </c>
      <c r="C11" s="116" t="s">
        <v>124</v>
      </c>
      <c r="D11" s="65">
        <v>1</v>
      </c>
      <c r="E11" s="71">
        <v>0</v>
      </c>
      <c r="F11" s="71">
        <f t="shared" si="2"/>
        <v>0</v>
      </c>
      <c r="G11" s="71">
        <f t="shared" si="0"/>
        <v>0</v>
      </c>
      <c r="H11" s="78">
        <v>0.08</v>
      </c>
      <c r="I11" s="71">
        <f t="shared" si="1"/>
        <v>0</v>
      </c>
      <c r="J11" s="117"/>
      <c r="K11" s="94"/>
      <c r="L11" s="94"/>
    </row>
    <row r="12" spans="1:12" ht="38.25" customHeight="1">
      <c r="A12" s="114">
        <v>10</v>
      </c>
      <c r="B12" s="115" t="s">
        <v>134</v>
      </c>
      <c r="C12" s="116" t="s">
        <v>129</v>
      </c>
      <c r="D12" s="65">
        <v>1</v>
      </c>
      <c r="E12" s="71">
        <v>0</v>
      </c>
      <c r="F12" s="71">
        <f t="shared" si="2"/>
        <v>0</v>
      </c>
      <c r="G12" s="71">
        <f t="shared" si="0"/>
        <v>0</v>
      </c>
      <c r="H12" s="78">
        <v>0.08</v>
      </c>
      <c r="I12" s="71">
        <f t="shared" si="1"/>
        <v>0</v>
      </c>
      <c r="J12" s="117"/>
      <c r="K12" s="94"/>
      <c r="L12" s="94"/>
    </row>
    <row r="13" spans="1:12" ht="34.5" customHeight="1">
      <c r="A13" s="114">
        <v>11</v>
      </c>
      <c r="B13" s="115" t="s">
        <v>135</v>
      </c>
      <c r="C13" s="116" t="s">
        <v>124</v>
      </c>
      <c r="D13" s="65">
        <v>1</v>
      </c>
      <c r="E13" s="71">
        <v>0</v>
      </c>
      <c r="F13" s="71">
        <f t="shared" si="2"/>
        <v>0</v>
      </c>
      <c r="G13" s="71">
        <f t="shared" si="0"/>
        <v>0</v>
      </c>
      <c r="H13" s="78">
        <v>0.08</v>
      </c>
      <c r="I13" s="71">
        <f t="shared" si="1"/>
        <v>0</v>
      </c>
      <c r="J13" s="117"/>
      <c r="K13" s="94"/>
      <c r="L13" s="94"/>
    </row>
    <row r="14" spans="1:12" ht="30" customHeight="1">
      <c r="A14" s="114">
        <v>12</v>
      </c>
      <c r="B14" s="118" t="s">
        <v>136</v>
      </c>
      <c r="C14" s="116" t="s">
        <v>124</v>
      </c>
      <c r="D14" s="65">
        <v>1</v>
      </c>
      <c r="E14" s="71">
        <v>0</v>
      </c>
      <c r="F14" s="71">
        <f t="shared" si="2"/>
        <v>0</v>
      </c>
      <c r="G14" s="71">
        <f t="shared" si="0"/>
        <v>0</v>
      </c>
      <c r="H14" s="78">
        <v>0.08</v>
      </c>
      <c r="I14" s="71">
        <f t="shared" si="1"/>
        <v>0</v>
      </c>
      <c r="J14" s="117"/>
      <c r="K14" s="94"/>
      <c r="L14" s="94"/>
    </row>
    <row r="15" spans="1:12" ht="30" customHeight="1">
      <c r="A15" s="114">
        <v>13</v>
      </c>
      <c r="B15" s="118" t="s">
        <v>137</v>
      </c>
      <c r="C15" s="116" t="s">
        <v>124</v>
      </c>
      <c r="D15" s="65">
        <v>1</v>
      </c>
      <c r="E15" s="71">
        <v>0</v>
      </c>
      <c r="F15" s="71">
        <f t="shared" si="2"/>
        <v>0</v>
      </c>
      <c r="G15" s="71">
        <f t="shared" si="0"/>
        <v>0</v>
      </c>
      <c r="H15" s="78">
        <v>0.08</v>
      </c>
      <c r="I15" s="71">
        <f t="shared" si="1"/>
        <v>0</v>
      </c>
      <c r="J15" s="117"/>
      <c r="K15" s="94"/>
      <c r="L15" s="94"/>
    </row>
    <row r="16" spans="1:12" ht="30" customHeight="1">
      <c r="A16" s="114">
        <v>14</v>
      </c>
      <c r="B16" s="115" t="s">
        <v>138</v>
      </c>
      <c r="C16" s="116" t="s">
        <v>124</v>
      </c>
      <c r="D16" s="65">
        <v>1</v>
      </c>
      <c r="E16" s="71">
        <v>0</v>
      </c>
      <c r="F16" s="71">
        <f t="shared" si="2"/>
        <v>0</v>
      </c>
      <c r="G16" s="71">
        <f t="shared" si="0"/>
        <v>0</v>
      </c>
      <c r="H16" s="78">
        <v>0.08</v>
      </c>
      <c r="I16" s="71">
        <f t="shared" si="1"/>
        <v>0</v>
      </c>
      <c r="J16" s="117"/>
      <c r="K16" s="94"/>
      <c r="L16" s="94"/>
    </row>
    <row r="17" spans="1:12" ht="22.5" customHeight="1">
      <c r="A17" s="114">
        <v>15</v>
      </c>
      <c r="B17" s="120" t="s">
        <v>139</v>
      </c>
      <c r="C17" s="64" t="s">
        <v>124</v>
      </c>
      <c r="D17" s="65">
        <v>1</v>
      </c>
      <c r="E17" s="71">
        <v>0</v>
      </c>
      <c r="F17" s="71">
        <f t="shared" si="2"/>
        <v>0</v>
      </c>
      <c r="G17" s="71">
        <f t="shared" si="0"/>
        <v>0</v>
      </c>
      <c r="H17" s="78">
        <v>0.08</v>
      </c>
      <c r="I17" s="71">
        <f t="shared" si="1"/>
        <v>0</v>
      </c>
      <c r="J17" s="117"/>
      <c r="K17" s="94"/>
      <c r="L17" s="94"/>
    </row>
    <row r="18" spans="1:12" ht="30.75" customHeight="1">
      <c r="A18" s="114">
        <v>16</v>
      </c>
      <c r="B18" s="121" t="s">
        <v>140</v>
      </c>
      <c r="C18" s="64" t="s">
        <v>124</v>
      </c>
      <c r="D18" s="65">
        <v>1</v>
      </c>
      <c r="E18" s="71">
        <v>0</v>
      </c>
      <c r="F18" s="71">
        <f t="shared" si="2"/>
        <v>0</v>
      </c>
      <c r="G18" s="71">
        <f t="shared" si="0"/>
        <v>0</v>
      </c>
      <c r="H18" s="78">
        <v>0.08</v>
      </c>
      <c r="I18" s="71">
        <f t="shared" si="1"/>
        <v>0</v>
      </c>
      <c r="J18" s="117"/>
      <c r="K18" s="94"/>
      <c r="L18" s="94"/>
    </row>
    <row r="19" spans="1:12" ht="30" customHeight="1">
      <c r="A19" s="114">
        <v>17</v>
      </c>
      <c r="B19" s="121" t="s">
        <v>141</v>
      </c>
      <c r="C19" s="64" t="s">
        <v>124</v>
      </c>
      <c r="D19" s="65">
        <v>1</v>
      </c>
      <c r="E19" s="71">
        <v>0</v>
      </c>
      <c r="F19" s="71">
        <f t="shared" si="2"/>
        <v>0</v>
      </c>
      <c r="G19" s="71">
        <f t="shared" si="0"/>
        <v>0</v>
      </c>
      <c r="H19" s="78">
        <v>0.08</v>
      </c>
      <c r="I19" s="71">
        <f t="shared" si="1"/>
        <v>0</v>
      </c>
      <c r="J19" s="117"/>
      <c r="K19" s="94"/>
      <c r="L19" s="94"/>
    </row>
    <row r="20" spans="1:12" ht="12.75" customHeight="1">
      <c r="A20" s="136" t="s">
        <v>26</v>
      </c>
      <c r="B20" s="136"/>
      <c r="C20" s="136"/>
      <c r="D20" s="136"/>
      <c r="E20" s="136"/>
      <c r="F20" s="136"/>
      <c r="G20" s="81">
        <f>SUM(G3:G19)</f>
        <v>0</v>
      </c>
      <c r="H20" s="81"/>
      <c r="I20" s="81">
        <f>SUM(I3:I19)</f>
        <v>0</v>
      </c>
      <c r="J20" s="117"/>
      <c r="K20" s="94"/>
      <c r="L20" s="94"/>
    </row>
    <row r="24" ht="14.25" customHeight="1">
      <c r="B24" s="84" t="s">
        <v>19</v>
      </c>
    </row>
    <row r="25" ht="14.25" customHeight="1">
      <c r="B25" s="87" t="s">
        <v>83</v>
      </c>
    </row>
    <row r="26" ht="14.25" customHeight="1">
      <c r="B26" s="87" t="s">
        <v>142</v>
      </c>
    </row>
    <row r="27" ht="14.25" customHeight="1">
      <c r="B27" s="87" t="s">
        <v>87</v>
      </c>
    </row>
    <row r="28" ht="14.25" customHeight="1">
      <c r="B28" s="87" t="s">
        <v>143</v>
      </c>
    </row>
    <row r="29" ht="14.25" customHeight="1">
      <c r="B29" s="87" t="s">
        <v>89</v>
      </c>
    </row>
    <row r="30" ht="14.25" customHeight="1">
      <c r="B30" s="87" t="s">
        <v>144</v>
      </c>
    </row>
    <row r="31" ht="14.25" customHeight="1">
      <c r="B31" s="87" t="s">
        <v>145</v>
      </c>
    </row>
    <row r="32" ht="14.25" customHeight="1">
      <c r="B32" s="87" t="s">
        <v>146</v>
      </c>
    </row>
    <row r="33" ht="14.25" customHeight="1">
      <c r="B33" s="59" t="s">
        <v>147</v>
      </c>
    </row>
  </sheetData>
  <sheetProtection selectLockedCells="1" selectUnlockedCells="1"/>
  <mergeCells count="2">
    <mergeCell ref="A1:I1"/>
    <mergeCell ref="A20:F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T10"/>
  <sheetViews>
    <sheetView zoomScalePageLayoutView="0" workbookViewId="0" topLeftCell="A1">
      <selection activeCell="G9" sqref="G9"/>
    </sheetView>
  </sheetViews>
  <sheetFormatPr defaultColWidth="14.421875" defaultRowHeight="12.75"/>
  <cols>
    <col min="1" max="1" width="10.140625" style="0" customWidth="1"/>
    <col min="2" max="3" width="17.28125" style="0" customWidth="1"/>
  </cols>
  <sheetData>
    <row r="2" spans="1:254" s="125" customFormat="1" ht="42.75" customHeight="1">
      <c r="A2" s="122" t="s">
        <v>148</v>
      </c>
      <c r="B2" s="122" t="s">
        <v>149</v>
      </c>
      <c r="C2" s="122" t="s">
        <v>150</v>
      </c>
      <c r="D2" s="123"/>
      <c r="E2" s="123"/>
      <c r="F2" s="124"/>
      <c r="G2" s="124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/>
      <c r="IS2"/>
      <c r="IT2"/>
    </row>
    <row r="3" spans="1:254" s="132" customFormat="1" ht="19.5" customHeight="1">
      <c r="A3" s="127" t="s">
        <v>151</v>
      </c>
      <c r="B3" s="128">
        <f>1!G6</f>
        <v>0</v>
      </c>
      <c r="C3" s="128">
        <f>1!I6</f>
        <v>0</v>
      </c>
      <c r="D3" s="129"/>
      <c r="E3" s="130"/>
      <c r="F3" s="131"/>
      <c r="G3" s="131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3" ht="12.75">
      <c r="A4" s="127" t="s">
        <v>152</v>
      </c>
      <c r="B4" s="128">
        <f>2!G4</f>
        <v>0</v>
      </c>
      <c r="C4" s="128">
        <f>2!I4</f>
        <v>0</v>
      </c>
    </row>
    <row r="5" spans="1:3" ht="12.75">
      <c r="A5" s="127" t="s">
        <v>153</v>
      </c>
      <c r="B5" s="128">
        <f>3!G4</f>
        <v>0</v>
      </c>
      <c r="C5" s="128">
        <f>3!I4</f>
        <v>0</v>
      </c>
    </row>
    <row r="6" spans="1:3" ht="12.75">
      <c r="A6" s="127" t="s">
        <v>154</v>
      </c>
      <c r="B6" s="128">
        <f>4!G44</f>
        <v>0</v>
      </c>
      <c r="C6" s="128">
        <f>4!I44</f>
        <v>0</v>
      </c>
    </row>
    <row r="7" spans="1:3" ht="12.75">
      <c r="A7" s="127" t="s">
        <v>155</v>
      </c>
      <c r="B7" s="128">
        <f>6!G5</f>
        <v>0</v>
      </c>
      <c r="C7" s="128">
        <f>6!I5</f>
        <v>0</v>
      </c>
    </row>
    <row r="8" spans="1:3" ht="12.75">
      <c r="A8" s="127" t="s">
        <v>156</v>
      </c>
      <c r="B8" s="128">
        <f>9!G4</f>
        <v>0</v>
      </c>
      <c r="C8" s="128">
        <f>9!I4</f>
        <v>0</v>
      </c>
    </row>
    <row r="9" spans="1:3" ht="21.75">
      <c r="A9" s="127" t="s">
        <v>157</v>
      </c>
      <c r="B9" s="128">
        <f>nowy!G20</f>
        <v>0</v>
      </c>
      <c r="C9" s="128">
        <f>nowy!I20</f>
        <v>0</v>
      </c>
    </row>
    <row r="10" spans="1:3" ht="12.75">
      <c r="A10" s="127" t="s">
        <v>112</v>
      </c>
      <c r="B10" s="133">
        <f>SUM(B3:B9)</f>
        <v>0</v>
      </c>
      <c r="C10" s="133">
        <f>SUM(C3:C9)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</cp:lastModifiedBy>
  <dcterms:modified xsi:type="dcterms:W3CDTF">2018-01-15T08:08:12Z</dcterms:modified>
  <cp:category/>
  <cp:version/>
  <cp:contentType/>
  <cp:contentStatus/>
</cp:coreProperties>
</file>