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firstSheet="4" activeTab="19"/>
  </bookViews>
  <sheets>
    <sheet name="1" sheetId="1" r:id="rId1"/>
    <sheet name="2" sheetId="2" r:id="rId2"/>
    <sheet name="3" sheetId="3" r:id="rId3"/>
    <sheet name="4a" sheetId="4" r:id="rId4"/>
    <sheet name="4b" sheetId="5" r:id="rId5"/>
    <sheet name="5" sheetId="6" r:id="rId6"/>
    <sheet name="6" sheetId="7" r:id="rId7"/>
    <sheet name="7a" sheetId="8" r:id="rId8"/>
    <sheet name="7b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Arkusz1" sheetId="20" r:id="rId20"/>
  </sheets>
  <definedNames/>
  <calcPr fullCalcOnLoad="1"/>
</workbook>
</file>

<file path=xl/sharedStrings.xml><?xml version="1.0" encoding="utf-8"?>
<sst xmlns="http://schemas.openxmlformats.org/spreadsheetml/2006/main" count="602" uniqueCount="214">
  <si>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sztucznych. Niewymagający neutralizacji, umożliwiający zastosowanie w myjniach ultradźwiękowych Posiadający w swoim składzie :, kwasy organiczne, alkalia , enzymy , tenzydy ,środek konserwujący, inhibitor korozji.</t>
  </si>
  <si>
    <t>Płynny, słabo pieniący, neutralny środek dezynfekcyjny o działaniu bakteriobójczym, grzybobójczym, wirusobójczym i prątkobójczym na bazie aldehydu glutarowego i glioksalu; przeznaczony do dezynfekcji materiałów wrażliwych; nie zawierający aldehydu mrówkowego ani czwartorzędowych związków amoniowych; do stosowania w myjkach dezynfektorach do endoskopów elastycznych.</t>
  </si>
  <si>
    <t>*Zamawiający wymaga by wszystkie produkty do stosowania w myjni były kompatybilne – jednego producenta.</t>
  </si>
  <si>
    <t>PAKIET NR 16 płyn dezynfekcyjny do Uroflowmetru Flomex typ P24 dla Urologii</t>
  </si>
  <si>
    <r>
      <t xml:space="preserve">Skoncentrowany preparat dezynfekcyjno-myjący na bazie czwartorzędowych związków amoniowych o działaniu grzybobójczym (w zakresie drożdżakobójczym) i bakteriobójczym. Wykazujący aktywne działanie biobójcze. W stężeniach użytkowych nie posiadający zapachu, nie wpływający ujemnie na dezynfekowane powierzchnie, nie powodujący korozji, nie niszczący powierzchni lakierowanych.
Używany do dezynfekcji Uroflowmetru Flomex typ P24 w stężeniu 2% - czas działania 15min – </t>
    </r>
    <r>
      <rPr>
        <b/>
        <sz val="8"/>
        <rFont val="Arial"/>
        <family val="2"/>
      </rPr>
      <t>VC 410 Dezpol-Med</t>
    </r>
    <r>
      <rPr>
        <sz val="8"/>
        <rFont val="Arial"/>
        <family val="2"/>
      </rPr>
      <t xml:space="preserve"> lub odpowiednik jeśli dostawca dostarczy pisemne potwierdzenie producenta Uroflowmetru - firmy Jepal Jerzy Paluchiewicz - że zaoferowany środek (inny niż </t>
    </r>
    <r>
      <rPr>
        <b/>
        <sz val="8"/>
        <color indexed="8"/>
        <rFont val="Arial"/>
        <family val="2"/>
      </rPr>
      <t>VC 410 Dezpol-Med)</t>
    </r>
    <r>
      <rPr>
        <sz val="8"/>
        <rFont val="Arial"/>
        <family val="2"/>
      </rPr>
      <t xml:space="preserve"> jest dopuszczony do dezynfekcji  Uroflowmetru Flomex typ P24</t>
    </r>
  </si>
  <si>
    <t>Buteka 1 l</t>
  </si>
  <si>
    <t>PAKIET NR 17 Środki do urządzenia do zamgławiania Nocospray OXNOCOUSB firmy Greenpol</t>
  </si>
  <si>
    <t>Wkład  ze środkiem dezynfekującym  zawierającym 6 % roztwór  nadtlenku wodoru z jonami srebra oraz polioksyetylenem i (S)-p-menta-1,8- dienem o neutralnym zapachu. Pojemność wkładu 1 l środka dezynfekcyjnego, który wystarcza do wykonania dezynfekcji 1000m3. Gotowy do użycia roztwór wodny o działaniu bakteriobójczym, wirusobójczym, grzybobójczym i sporobójczym. Biodegradowalny w 99,9 %. Po użyciu środka brak śladów osadu i  brak korozji na dezynfekowanych przedmiotach. Możliwość dezynfekcji pomieszczeń wraz ze sprzętem elektronicznym- potwierdzona przez producenta. Skuteczny do dezynfekcji trudnodostępnych i pionowych powierzchni.</t>
  </si>
  <si>
    <t>Wkład 1 l.</t>
  </si>
  <si>
    <t>Wkład  ze środkiem dezynfekującym  zawierającym 12% roztwór  nadtlenku wodoru z jonami srebra oraz polioksyetylenem i (S)-p-menta-1,8- dienem o neutralnym zapachu. Pojemność wkładu 1 l środka dezynfekcyjnego, który wystarcza do wykonania dezynfekcji 1000m3. Gotowy do użycia roztwór wodny o działaniu bakteriobójczym, wirusobójczym, grzybobójczym i sporobójczym. Biodegradowalny w 99,9 %. Po użyciu środka brak śladów osadu i  brak korozji na dezynfekowanych przedmiotach. Możliwość dezynfekcji pomieszczeń wraz ze sprzętem elektronicznym- potwierdzona przez producenta. Skuteczny do dezynfekcji trudnodostępnych i pionowych powierzchni.</t>
  </si>
  <si>
    <t>Testy paskowe do oceny skuteczności dezynfekcji preparatami z pkt. 1 i pkt. 2.</t>
  </si>
  <si>
    <t>100 szt.</t>
  </si>
  <si>
    <t>Preparaty w opakowaniach kompatybilnych z urządzeniem do zamgławiania Nocospray OXNOCOUSB firmy Greenpol</t>
  </si>
  <si>
    <t>PAKIET NR 1 Środki do mycia, odkażania i pielęgnacji rąk.</t>
  </si>
  <si>
    <t>Lp.</t>
  </si>
  <si>
    <t>NAZWA</t>
  </si>
  <si>
    <t>opakowanie</t>
  </si>
  <si>
    <t>j.m.</t>
  </si>
  <si>
    <t>Ilość zamawiana</t>
  </si>
  <si>
    <t>cena  netto</t>
  </si>
  <si>
    <t>cena brutto</t>
  </si>
  <si>
    <t>wartość netto</t>
  </si>
  <si>
    <t>wartość brutto</t>
  </si>
  <si>
    <t>Nazwa handlowa</t>
  </si>
  <si>
    <t>Numer kat.</t>
  </si>
  <si>
    <t>Preparat do higienicznego i chirurgicznego mycia rąk dla osób bardzo wrażliwych o pH 5,0 – 5,5 nie zawierający mydła, substancje powierzchniowo czynne uzyskane ze składników pochodzenia naturalnego, bez pochodnych fenolu.</t>
  </si>
  <si>
    <t>butelka 500ml</t>
  </si>
  <si>
    <t>szt</t>
  </si>
  <si>
    <t> </t>
  </si>
  <si>
    <t>Emulsja pielęgnacyjna do skóry rąk na bazie wosku pszczelego, zawierająca kwas hialuronowy, kolagen, elastynę i witaminy C, E, F oraz naturalne olejki. Opakowanie 500 ml z pompką.</t>
  </si>
  <si>
    <r>
      <t>Preparat, nie zawierający chlorheksydyny do higienicznego i chirurgicznego odkażania rąk, o przedłużonym działaniu. Zawierający co najmniej 3 różne substancje mikrobiologicznie aktywne pochodzące z 3 różnych grup chemicznych, działający na B, Tbc, F, V( HIV, HBV, HSV, Rota), z zawartością substancji pielęgnujących. Niealergizujący, nieodtłuszczający skóry o pH 5,0-5,5, bez zawartości substancji żelujących</t>
    </r>
    <r>
      <rPr>
        <sz val="8"/>
        <color indexed="10"/>
        <rFont val="Arial"/>
        <family val="2"/>
      </rPr>
      <t>.</t>
    </r>
  </si>
  <si>
    <t>butelka 500ml zamawiający wymaga dostarczenia pompek w ilości 10% ilości zamawianego środka sukcesywnie w trakcie trwania umowy</t>
  </si>
  <si>
    <t>Preparat, nie zawierający chlorheksydyny do higienicznego i chirurgicznego odkażania rąk, o przedłużonym działaniu. Zawierający co najmniej 3 różne substancje mikrobiologicznie aktywne pochodzące z 3 różnych grup chemicznych, działający na B, Tbc, F, V( HIV, HBV, HSV, Rota), z zawartością substancji pielęgnujących. Niealergizujący, nieodtłuszczający skóry o pH 5,0-5,5, bez zawartości substancji żelujących.</t>
  </si>
  <si>
    <t>kanister 5000 ml</t>
  </si>
  <si>
    <r>
  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w ciągu 20s. Chirurgiczna dezynfekcja rąk zgodnie z normą EN 12791 w ciągu 90s. Spektrum działania: B – 15s., F – 15s., Tbc – 20s., V (HBV, HCV, HIV, Rota, Noro (mysi) – 15s., Adeno, Polio – 30sek..</t>
    </r>
    <r>
      <rPr>
        <sz val="8"/>
        <color indexed="8"/>
        <rFont val="Arial"/>
        <family val="2"/>
      </rPr>
      <t>).</t>
    </r>
  </si>
  <si>
    <t>butelka 1000ml</t>
  </si>
  <si>
    <r>
  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w ciągu 20s. Chirurgiczna dezynfekcja rąk zgodnie z normą EN 12791 w ciągu 90s. Spektrum działania: B – 15s., F – 15s., Tbc – 20s., V (HBV, HCV, HIV, Rota, Noro (mysi) – 15s., Adeno, Polio – 30 sek)</t>
    </r>
    <r>
      <rPr>
        <sz val="8"/>
        <color indexed="8"/>
        <rFont val="Arial"/>
        <family val="2"/>
      </rPr>
      <t>.</t>
    </r>
  </si>
  <si>
    <t>Preparat stosowany do mycia pacjentów, działający na B, F, V na bazie chlorheksydyny i etanolu.</t>
  </si>
  <si>
    <t>SUMA</t>
  </si>
  <si>
    <t>W pozycjach 1 i 2 pakietu Zamawiający dopuszcza środki zarejestrowane jako kosmetyki</t>
  </si>
  <si>
    <t>preparaty z pozycji 1 oraz 3- 6 powinny być ze sobą kompatybilne (pochodzić od 1 producenta)</t>
  </si>
  <si>
    <t>PAKIET NR 2 Środki do odkażania skóry i błon śluzowych.</t>
  </si>
  <si>
    <t>Preparat bezbarwny, bezjodowy do odkażania i odtłuszczania skóry przed punkcjami, szczepieniami, zabiegami operacyjnymi bez pochodnych fenolu, z nadtlenkiem wodoru działający na wszelkie drobnoustroje bytujące na skórze ( łącznie z MRSA ),  Tbc, V (HBV, HIV, HSV, Rota, Adeno). Możliwość stosowania u nowowrodków (pozytywna opinia IMiDz lub równoważnego instytutu)</t>
  </si>
  <si>
    <t>do 350 ml z atomizerem</t>
  </si>
  <si>
    <t>szt.</t>
  </si>
  <si>
    <t>Alkoholowy, bezbarwny preparat przeznaczony do dezynfekcji skóry przed iniekcjami, punkcjami i zabiegami, zawierający w składzie przynajmniej 3 substancje czynne w tym: alkohole (nie etanol) oraz difenylol, działający na B, V, F w czasie do 1 minuty, wykazujący wydłużony efekt działania przez przynajmniej 4 h, z możliwością zastosowania do dezynfekcji skóry noworodków i niemowląt, Produkt leczniczy.</t>
  </si>
  <si>
    <t>250ml z atomizerem</t>
  </si>
  <si>
    <t>Szt.</t>
  </si>
  <si>
    <r>
      <t xml:space="preserve">Alkoholowy preparat do odkażania skóry przed zabiegami operacyjnymi </t>
    </r>
    <r>
      <rPr>
        <b/>
        <sz val="8"/>
        <color indexed="8"/>
        <rFont val="Arial"/>
        <family val="2"/>
      </rPr>
      <t>barwiony</t>
    </r>
    <r>
      <rPr>
        <sz val="8"/>
        <color indexed="8"/>
        <rFont val="Arial"/>
        <family val="2"/>
      </rPr>
      <t>, bezjodowy o spektrum działania B,Tbc,F,V, do pielęgnacji szwów i ran.</t>
    </r>
  </si>
  <si>
    <t>500ml</t>
  </si>
  <si>
    <t>Jodowy preparat ( PVP-jod ) barwiony do odkażania skóry, działający na B, Tbc, F, V, S.</t>
  </si>
  <si>
    <t>1000 ml</t>
  </si>
  <si>
    <t>do 350 ml</t>
  </si>
  <si>
    <t>Preparat do odkażania błon śluzowych, zawierający etanol, chlorheksydynę, nadtlenek wodoru oraz poliwidon jako substancję zagęszczającą.</t>
  </si>
  <si>
    <t>butelka 500 ml</t>
  </si>
  <si>
    <t>Jodowy preparat ( PVP-jod ) do odkażania skóry i błon śluzowych, odkażania oparzeń, ran. Możliwość stosowania rozcieńczeń.</t>
  </si>
  <si>
    <t>butelka 250ml</t>
  </si>
  <si>
    <t>Gotowy do użycia antyseptyk do ran , błon śluzowych i skóry, zawierający dichlorowodorek oktenidyny, zakres działania: B(łącznie z MRSA), F, drożdżakobójcze, pierwotniakobójcze, V(Herpes simplex) inaktywujące HBV i HIV czas 1 min.</t>
  </si>
  <si>
    <t>Butelka   250 ml</t>
  </si>
  <si>
    <t>Butelka 1 litr</t>
  </si>
  <si>
    <t>Płyn do płukania jamy ustnej zawierający max. 0,1% chlorheksydyny, zapewniający działanie analgetyczne, z substancjami zapewniającymi penetrację błonki nazębnej. Koncentrat antyseptyczny do zastosowania w zapaleniach dziąseł, chorobach przyzębia, możliwość zastosowania w rozcieńczeniu.</t>
  </si>
  <si>
    <t>Butelka 0,5l</t>
  </si>
  <si>
    <t>Preparat bezbarwny, bezalkoholowy bez poliheksanidyny i chlorheksydyny gotowy do użycia przeznaczony do dekontaminacji i antyseptyki jamy ustnej. Zawierający w składzie dichlorowodorek octenidyny działający na B (MRSA), F w czasie do 1 min.</t>
  </si>
  <si>
    <t>do 250ml</t>
  </si>
  <si>
    <t>Preparat alkoholowy (etanol skażony hibitanem 0,5%) do dezynfekcji skóry i pola operacyjnego przed zabiegami</t>
  </si>
  <si>
    <t>Rękawiczki z włókniny do mycia ciała pacjenta o nasączone substancją o właściwościach przeciwbakteryjnych i przeciwgrzybiczych, bezzapachowe, nie wymagające spłukiwania, z możliwością podgrzewania w kuchence mikrofalowej przed użyciem. Opakowania 10 szt rękawic, z możliwością ponownego zamykania. </t>
  </si>
  <si>
    <t>Opakowania 10 szt rękawic, z możliwością ponownego zamykania. </t>
  </si>
  <si>
    <t>Op.</t>
  </si>
  <si>
    <t>Zestaw do dezynfekcji skóry przed iniekcjami, gazik such +gazik nasączony 70% izopropanolem. Saszetka w rozmiarze 7x7cm, gazik złożony trzykrotnie, 6 warstw włókniny, wielkość gazika po rozłożeniu w przedziale 8-9,5cmx11-12cm, wykonany z wysokogatunkowej włókniny 70g. Wyrób medyczny</t>
  </si>
  <si>
    <t>op zbiorcze – 50 zestawów</t>
  </si>
  <si>
    <t>op.</t>
  </si>
  <si>
    <t>PAKIET NR 3 Środki do mycia i dezynfekcji narzędzi, sprzętu anestezjologicznego i endoskopów.</t>
  </si>
  <si>
    <t>Preparat do mycia i dezynfekcji narzędzi i endoskopów, zawierający nielotną substancję czynną np. glukoprotaminę lub inną równoważną pod względem właściwości fizykochemicznych i biobójczych, działający na B, Tbc, F, V( HIV, HBV, adeno, papowa, vaccinia) w czasie do 1 godz. Znak CE.</t>
  </si>
  <si>
    <t>butelka 2 l</t>
  </si>
  <si>
    <t>Preparat bezaldehydowy, oparty o aktywny tlen, zawierający nadwęglan sodu do mycia i dezynfekcji narzędzi, sprzętu anestezjologicznego, endoskopów (opinia firmy Olympus), bez dodatkowego aktywatora, działający na B, Tbc (Microbacterium Tuberculosis), F, V (wirus, adeno, Polio ) 10 min., S(Cl. Difficile Rybotyp R027 i Cl. Perfringers) w czasie 15 min. Nie aktywowany temperaturą. Znak CE, posiadający wskaźniki umożliwiające kontrolę aktywności roztworu roboczego tego samego Nazwa handlowaa.</t>
  </si>
  <si>
    <t>wiadro 6 kg</t>
  </si>
  <si>
    <t>Preparat bezaldehydowy, oparty o aktywny tlen, zawierający nadwęglan sodu do mycia i dezynfekcji narzędzi, sprzętu anestezjologicznego, endoskopów (opinia firmy Olympus), bez dodatkowego aktywatora, działający na B, Tbc (Microbacterium Tuberculosis), F, V (wirus, adeno, Polio ) 10 min., S(Cl. Difficile Rybotyp R027 i Cl. Perfringers)) w czasie 15 min. Nie aktywowany temperaturą. Znak CE, posiadający wskaźniki umożliwiające kontrolę aktywności roztworu roboczego tego samego Nazwa handlowaa.</t>
  </si>
  <si>
    <t>wiadro 1,5 kg</t>
  </si>
  <si>
    <t xml:space="preserve">Preparat o kompozycji minigranulek, bezaldehydowy, oparty o aktywny tlen, bez zawartości pochodnych benzeny, zawierający nadwęglan sodu do mycia i dezynfekcji narzędzi, sprzętu anestezjologicznego, endoskopów(opinia Olympus), inkubatorów, działający po dodaniu aktywatora na B, F,V (wirus adeno, Polio ) w czasie do 2 godzin. </t>
  </si>
  <si>
    <t>wiadro 2 kg</t>
  </si>
  <si>
    <t>4a</t>
  </si>
  <si>
    <t>Aktywator do preparatu z poz.4</t>
  </si>
  <si>
    <t>butelka 2l</t>
  </si>
  <si>
    <t>Preparat oparty na aldehydzie glutarowym, gotowy do użycia możliwość stosowania przez 14 dni (paski kontrolne), spektrum B,Tbc (Microbacterium Tuberculosis), F,V  ( wirus Polio ), w czasie do 1 godz. Dezynfekcja endoskopów  (pozytywna opinia firmy Pentax). Znak CE.</t>
  </si>
  <si>
    <t>kanister 5l</t>
  </si>
  <si>
    <t>5a</t>
  </si>
  <si>
    <t>Paski testowe do określania aktywności roztworu z pozycji 5</t>
  </si>
  <si>
    <t>Op po 60szt</t>
  </si>
  <si>
    <t>Preparat do mycia i dezynfekcji narzędzi i endoskopów,  nie zawierający aktywnego tlenu, fosforanów, fenoli, aldehydów i chloru, działający na B, Tbc, F, V ( HIV, HBV ) w czasie 1 godz. Znak CE.</t>
  </si>
  <si>
    <t>butelka 1 l</t>
  </si>
  <si>
    <t>Enzymatyczny lub tenzydowy preparat do manualnego mycia endoskopów przed dezynfekcją skuteczny w stężeniu do 1% w czasie do 5min. Znak CE.</t>
  </si>
  <si>
    <t>2 l</t>
  </si>
  <si>
    <t>Preparat do dezynfekcji narzędzi i sprzętu; skład; propionian didecylodimetyloamoniowy, polihexanid, etoksylowany alkohol tłuszczowy, iminodisukcinat sodowy, kopleks enzymatyczny, substancje stabilizujące i antykorozyjne - preprat trójenzymatyczny (amylaza, proteaza, lipaza) w postaci pianki do nawilżania i wstępnej dezynfekcji narzędzi chirurgicznych, spektrum B, F w 5 minut, posiadający badania normatywne. Znak CE.</t>
  </si>
  <si>
    <t>Butelka  750 ml</t>
  </si>
  <si>
    <t>Płynny preparat myjąco-dezynfekujący w koncentracie z przeznaczeniem do zanieczyszczonych narzędzi chirurgicznych, endoskopów (na liście Pentax) i innych wyrobów medycznych, na bazie trzech enzymów: proteazy, lipazy i amylazy; stężenie roztworu roboczego do 0,5%; możliwość stosowania w myjkach ultradźwiękowych. Spektrum: B, Tbc, F(Candida al.), V(HIV, HBV, HCV) w czasie do 5 min. Wyrób medyczny.</t>
  </si>
  <si>
    <t>Butelka 1 l</t>
  </si>
  <si>
    <t>Kanister 5 l</t>
  </si>
  <si>
    <r>
      <t xml:space="preserve">Łagodny detergent enzymatyczny, służący do jednoetapowego mycia głowicy laparoskopowej USG przed procesem dezynfekcji, dezynfekcji wysokiego stopnia i sterylizacji. Koncentrat o kontrolowanej ilości piany, zawierający enzymy protelolityczne, lipolityczne, inhibitory korozji. Bezpieczny dla głowic laparoskopowych. Czas działania środka do 3 min. wartość pH 7,8-8,8. </t>
    </r>
    <r>
      <rPr>
        <b/>
        <sz val="8"/>
        <color indexed="8"/>
        <rFont val="Arial"/>
        <family val="2"/>
      </rPr>
      <t>Preparat wymieniony w specyfikacji technicznej do głowicy TOSHIBA PEF-704LA</t>
    </r>
  </si>
  <si>
    <t>Preparat przeznaczony do dezynfekcji zewnętrznych elementów centralnych i obwodowych cewników dożylnych, zawierający 2% roztwór chlorheksydyny w 70% alkoholu, nie powodujący podrażnienia błon śluzowych. Spektrum B, F, V (HBV, HCV, HIV), Rota. Wyrób Medyczny</t>
  </si>
  <si>
    <t>250ml ze spryskiwaczem</t>
  </si>
  <si>
    <t>but</t>
  </si>
  <si>
    <t>Preparaty z pozycji 9-10 mają pochodzić z jednej linii produktów</t>
  </si>
  <si>
    <t>PAKIET NR 4a Środki do dezynfekcji powierzchni.</t>
  </si>
  <si>
    <t>Preparat do dezynfekcji i mycia wszystkich zmywalnych dużych powierzchni, wyrobów medycznych oraz wyposażenia, może być stosowany w obecności pacjentów oraz na oddziale położniczym i noworodkowym. Polecany do dezynfekcji powierzchni kontaktujących się z żywnością oraz do dezynfekcji syfonów. Bardzo dobre właściwości myjące roztworu sporządzonego zarówno w ciepłej, jak i zimnej wodzie. Spektrum działania w stężeniu 0,25%: B (w tym MRSA), Tbc, F, V (HIV, HBV, HCV, Vaccinia, Rota, Herpes w czasie 5 minut). Preparat o podwójnym statusie (biobój i wyrób medyczny).</t>
  </si>
  <si>
    <t>kanister 5 l</t>
  </si>
  <si>
    <t>1a</t>
  </si>
  <si>
    <t>Pompki do kanistrów w pozycji 1</t>
  </si>
  <si>
    <t>pompka</t>
  </si>
  <si>
    <t>Preparat dezynfekująco-myjący, do powierzchni oraz wyrobów medycznych, niezawierający aldehydów, chloru, pochodnych fenolowych i substancji nadtlenowych. Oparty o czwartorzędowe sole i związki chelatujące. Całkowicie rozpuszczalny w wodzie wodociągowej, stężenie roztworu roboczego do 0,25 %, możliwość stosowania w obecności pacjentów (w tym dzieci), preparat może być stosowany do powierzchni mających kontakt z żywnością. Wymagane spektrum bójcze: B (Legionella, Salmonella), Tbc, F, V (HIV, HBV, HCV) w czasie do 15 minut. Wyrób medyczny.</t>
  </si>
  <si>
    <t>Kanister 5l</t>
  </si>
  <si>
    <t>2a</t>
  </si>
  <si>
    <t>Pompki do kanistrów w pozycji 2</t>
  </si>
  <si>
    <t>Preparat dezynfekcyjny w proszku na bazie aktywnego tlenu do dezynfekcji i mycia powierzchni zmywalnych w tym do dezynfekcji wanien wodoleczniczych. Spektrum działania B – 0,8% 15 min; F – 1,5 % 30 min.</t>
  </si>
  <si>
    <t>Wiaderko 2,5 kg</t>
  </si>
  <si>
    <t>Preparat zawierający podchloryn sodu do mycia i dezynfekcji powierzchni, usuwający nieprzyjemne zapachy, aktywny wobec B, F, V ( wirus Polio ) w czasie  15 min.</t>
  </si>
  <si>
    <t>butelka 1</t>
  </si>
  <si>
    <t>Preparat chlorowy oparty o NaDCC w tabletkach działający na B, F, V ( wirus adeno,Polio ) przeznaczony do dezynfekcji powierzchni zmywalnych, moczenia sprzętu medycznego z zawartością aktywnego chloru do 1000 ppm.,posiadający badania na Cl. Difficile Rybotyp R027 wg normy EN  13704. preparat musi posiadać dopuszczenie zezwalające na dezynfekcję powierzchni kontaktujących się z żywnością. Trwałość roztworu roboczego przez 24 godz. potwierdzona laboratoryjnie.</t>
  </si>
  <si>
    <t>300 tab.</t>
  </si>
  <si>
    <t>Preparat chlorowy oparty na NaDCC w granulacie</t>
  </si>
  <si>
    <t>op. 0,5 kg</t>
  </si>
  <si>
    <t>Preparat do mycia dezynfekcji powierzchni zmywalnych, również delikatnych tworzyw sztucznych,  zawierający nadwęglan sodu, aktywny wobec B, Tbc, V, F, S (cl. difficile, cl. perfingens), czas działania preparatu 5-15 minut w zależności od oczekiwanego mikrobiologicznego spektrum działania preparatu.</t>
  </si>
  <si>
    <t xml:space="preserve">Pojemnik 
160 g
</t>
  </si>
  <si>
    <t>Pojemnik 1,5kg</t>
  </si>
  <si>
    <t>Gotowy do użycia preparat w postaci piany do szybkiej dezynfekcji sprzętu medycznego i wszelkich powierzchni wrażliwych na działanie alkoholi również na oddziałach pediatrycznych (pozytywna opinia kliniczna IMiDz); zawierający glukoprotaminę, niezawierający aldehydów; Czas i spektrum działania: B, F, Adeno, Rotawirusy - 1 min, Tbc, V(HIV, HBV) - 5 min.Deklaracja zgodności CE.</t>
  </si>
  <si>
    <t>Butelka do 0,75l ze zintegrowaną pompką</t>
  </si>
  <si>
    <t>Preparat dezynfekcyjny w postaci pianki do dezynfekcji urządzeń medycznych wrażliwych na działanie alkoholu np. inkubatorów, głowic USG, foteli do badań, stolików oraz urządzeń będących na wyposażeniu sal operacyjnych i gabinetów zabiegowych, działający na B, F, V (HCV, HBV, HIV, Vaccina, Rota) w czasie do 1 min. Oferta powinna zawierać oświadczenie o dopuszczeniu preparatu do dezynfekcji powierzchni na oddziałach noworodkowych</t>
  </si>
  <si>
    <t>Preparat alkoholowy z dodatkiem środków powierzchniowo czynnych o działaniu mikrobójczym, bez dodatku QAV i aldehydów do dezynfekcji powierzchni trudnodostępnych i sprzętu medycznego ( m.in. firmy Famed z Żywca ) działający na B,Tbc (Microbacterium Tuberculosis), F, V ( HIV, HBV, HCV, rota, adeno, vaccinia, papova ) w czasie do 10 min.. Pozytywna opinia IMiDz. Znak CE.</t>
  </si>
  <si>
    <t>Preparat do mycia i sanityzacji powierzchni w zakładach zbiorowego żywienia oparty o QAV i alkohol.</t>
  </si>
  <si>
    <t>butelka 1000 ml</t>
  </si>
  <si>
    <t>Gotowe do użycia bezalkoholowe chusteczki nasączone roztworem QAV, o właściwościach dezynfekcyjno-myjacych, przeznaczone do stosowania na wszystkich powierzchniach i sprzętach medycznych w tym nieodpornych na działanie alkoholi (łącznie z głowicami USG, przedmiotów z akrylu i pleksi). 
Czas i spektrum działania: B, F (drożdże), V (HIV, HBV, HCV, Noro) – do 1 min.; B (włącznie z Tbc), F (drożdże, a.niger), V (HIV, HBV, HCV, Noro) – do 15 min.; B (włącznie z Tbc), F, V (HIV, HBV, HCV, Rota, Noro, Adeno, Polio) – do 30 min. Wymagana deklaracja zgodności CE.  Wymiar chusteczki: 130x220mm.</t>
  </si>
  <si>
    <t>op. 125 szt.</t>
  </si>
  <si>
    <t>Płynny koncentrat, przeznaczony do mycia i dezynfekcji wszystkich rodzajów powierzchni w środowisku szpitalnym. nie posiaadający substancji lotnych i zapachowych. Oparty o 2-fenoksyetanol,
N,N-bis-(3-aminopropylo) dodecyloaminy, chlorkek benzalkoniowy.  Powierdzone działanie zgodnie z EN 13727 oraz  EN 13624 (warunki czyste i brudne) 0,25% w 5 minut, Skuteczny wobec wszystkich wirusów osłonionych łącznie (HBV, HCV, HIV) Możłiwośćią rozszerzenia włąśćiwośći bójczych o EN 14348 (prątkobójczy, mykobakteriobójczy) oarz Adeno, Polyoma SV 40, Rota, Noro. Pozytywna opinia ImiDz.</t>
  </si>
  <si>
    <t>kanister 6l</t>
  </si>
  <si>
    <t>Inkrustowane chlorem (z dodatkiem detergentu) suche chusteczki o statusie produktu biobójczego  do mycia i dezynfekcji różnego rodzaju powierzchni, wyposażenia, miejsc zanieczyszczonych organicznie oraz do usuwania plam krwi. Spektrum biobójcze:  B, Tbc, F, V i  spory (C. sporogenes, C. difficile 027, C. perfringens, B. subtilis).Przebadane według normy EN 16615: 2015 (F2/2) Oświadczenie producenta o możliwości stosowania w obecności pacjenta. Min. 6-miesięczna stabilność chusteczek.</t>
  </si>
  <si>
    <t>25szt. Chusteczke w op</t>
  </si>
  <si>
    <t>Preparat w postaci szybkodziałających gotowych do użycia chusteczek do dezynfekcji i mycia powierzchni medycznych (w tym np. sond USG). Preparat na bazie H2O2 bez zawartości alkoholu, chloru, QAV. Chusteczka o wymiarze 20x20cm i gramaturze 50g/m2. Spektrum działania:  B, Tbc, F, Cl. Difficile, V(HBV, HCV, HIV, Adeno, Polyoma SV40) – 5min. Możliwość stosowania do dezynfekcji inkubatorów i kardiomonitorów. Testy wykonane na roztworze odciśniętym z chusteczki lub bezpośrednio z jej udziałem (EN 16615). Opakowanie: 100 chusteczek.</t>
  </si>
  <si>
    <t>100 szt chusteczek w opakowaniu</t>
  </si>
  <si>
    <t xml:space="preserve">Preparat w postaci szybkodziałającej gotowej pianki do dezynfekcji i mycia powierzchni medycznych. Preparat na bazie H2O2, bez zawartości alkoholu, chloru, QAV. Spektrum działania: B, Tbc, V (HBV, HCV, HIV, Adeno, Polyoma SV40) F, Cl. Difficile – 5min. Możliwość stosowania do dezynfekcji inkubatorów i kardiomonitorów. </t>
  </si>
  <si>
    <t>Opakowanie  750ml</t>
  </si>
  <si>
    <t>Gotowe do użycia chusteczki do dezynfekcji powierzchni i wyrobów medycznych. Zawierające w składzie mieszaninę alkoholi alifatycznych (etanol 12-15 g/100 g, izopropanol 15-20 g/100 g) charakteryzujące się doskonałą kompatybilnością materiałową pozwalającą na dezynfekcję ekranów dotykowych, wyświetlaczy, klawiatur. Spektrum B, V (HIV, HCV, Noro, Rota, Polyoma SV) – 30 sek, F 1 min. Przebadane zgodnie z PN EN 16615:2015 w 1 minutę. Bezpieczeństwo dermatologiczne potwierdzone testami w niezależnym laboratorium. Rozmiar chusteczki 20x20 cm, gramatura 50 g/m2.</t>
  </si>
  <si>
    <t>100szt. Chusteczek w opakowaniu wielokrotnie zamykanym</t>
  </si>
  <si>
    <t>PAKIET NR 4b  Środki do dezynfekcji powierzchni jałowe preparaty dla Pracowni aseptycznych.</t>
  </si>
  <si>
    <t>Sterylny, wolny od przetrwalników, 70% roztwór (v/v) alkoholu etylowego w wodzie do iniekcji (Ph.Eur). Pakowany sterylnie, do stosowanie w pomieszczeniach klasy czystości A, B.</t>
  </si>
  <si>
    <t>butelka 500ml z atomizerem</t>
  </si>
  <si>
    <t>Sterylny, neutralny(pH), niskopieniący, niejonowy detergent, przeznaczony do usuwania zanieczyszczeń w obszarach krytycznych (loże
aseptyczne) w szczególności tłustych i lepkich zanieczyszczeń.
Mieszanina wody zdejonizowanej i etoksylowanego alkoholu tłuszczowego.
Ze spryskiwaczem w systemie typu SDS. Pakowany w podwójne worki foliowe.</t>
  </si>
  <si>
    <t>Butelka ze spryskiwaczem o poj 1l</t>
  </si>
  <si>
    <t>PAKIET NR 5  Preparaty do maszynowego mycia i dezynfekcji endoskopów w myjniach ETD firmy Olympus.</t>
  </si>
  <si>
    <t>Detergentowy preparat myjący zawierający środki powierzchniowo-czynne, glikol.</t>
  </si>
  <si>
    <t>Preparat do dezynfekcji chemiczno-termicznej na bazie związków uwalniających aktywny tlen o spektrum działania B, Tbc, F, V.</t>
  </si>
  <si>
    <t>Kanister 2,8l</t>
  </si>
  <si>
    <t>Aktywator do preparatu z poz.2.</t>
  </si>
  <si>
    <t xml:space="preserve">Zamawiający wymaga, aby zaoferowany płyny spełniały wymóg deklaracji zgodności uzyskanej w wyniku przeprowadzenia badań z użyciem urządzenia myjącego tj. myjni endoskopowej ETD 3 firmy Olympus i oferowanych środków chemicznych w celu udokumentowania poziomu bezpieczeństwa i skuteczności mycia i dezynfekcji całego zestawu, na który składa się zarówno urządzenie, jak i środki myjąco - dezynfekujące w nim zastosowane , zgodnie z europejską normą zharmonizowaną EN ISO 15883-4 </t>
  </si>
  <si>
    <t>PAKIET NR 6 Płyn do oczyszczania ran.</t>
  </si>
  <si>
    <t>Bezbarwny preparat w płynie do oczyszczenia, dekontaminacji i nawilżania ran. Zawierający octenidynę, bez poliheksanidyny, alkoholu, środków konserwujących. Usuwający skutecznie biofilm bakteryjny. Wyrób medyczny Iib.</t>
  </si>
  <si>
    <t>Butelka 250 ml</t>
  </si>
  <si>
    <t>Bezbarwny preparat w żelu do oczyszczenia, dekontaminacji i nawilżania ran. Zawierający octenidynę, bez poliheksanidyny, alkoholu, środków konserwujących. Usuwający skutecznie biofilm bakteryjny. Spektrum działania: B,F w czasie 1 minuty. Wyrób medyczny Iib.</t>
  </si>
  <si>
    <t>Żel 20 ml</t>
  </si>
  <si>
    <t>PAKIET NR 7a Preparat do dezynfekcji głowic USG</t>
  </si>
  <si>
    <t>Chusteczki do mycia i dezynfekcji wrażliwych powierzchni oraz wyposażenia medycznego (np.głowice usg, sttetoskopy). Na bazie czwartorzędowych związków amoniowych, bez aldehydów. Spektrum działania: B, (Tbc), F, V (Rota, Noro, Adeno, Corona, HBV, HCV ); wymiar minimum 13 x 19cm, Opakowanie w tubie, Wyrób medyczny.</t>
  </si>
  <si>
    <t>100 szt. płatków chusteczek w opakowaniu</t>
  </si>
  <si>
    <t>1b</t>
  </si>
  <si>
    <t>Chusteczki do mycia i dezynfekcji wrażliwych powierzchni oraz wyposażenia medycznego (np.głowice usg, sttetoskopy). Na bazie czwartorzędowych związków amoniowych, bez aldehydów. Spektrum działania: B, (Tbc), F, V (Rota, Noro, Adeno, Corona, HBV, HCV ); wymiar minimum 13 x 19cm, Opakowanie uzupełniające. Wyrób medyczny.</t>
  </si>
  <si>
    <t>W przypadku, gdy nie występują opakowania podstawowe (w pojemnikach) i uzupełniające Zamawiający dopuszcza dostarczenie całej ilości asortymentu w opakowaniach wielokrotnie zamykanych</t>
  </si>
  <si>
    <t>Zamawiający dopuszcza mniejsze wielkości opakowań po przeliczeniu sumarycznej ilości chusteczek</t>
  </si>
  <si>
    <t>PAKIET NR 7b Preparat do dezynfekcji wyrobów medycznych w okulistyce.</t>
  </si>
  <si>
    <r>
      <t xml:space="preserve">Chusteczki na bazie QAV  do dezynfekcji głowic ultrasonograficznych i wyrobów medycznych, działający na B włącznie z MRSA,, F, V (HCV, HBV, HIV, rota, Vaccina wirusów) w czasie 1min. Papowa do 5 minut.  Umożliwiający dezynfekcję w  okulistyce gonioskopów i innych soczewek diagnostycznych oraz pryzmatów w tonometrach aplanacyjnych.  </t>
    </r>
    <r>
      <rPr>
        <b/>
        <sz val="8"/>
        <color indexed="8"/>
        <rFont val="Arial"/>
        <family val="2"/>
      </rPr>
      <t>opakowanie podstawowe (twarde)</t>
    </r>
    <r>
      <rPr>
        <sz val="8"/>
        <color indexed="8"/>
        <rFont val="Arial"/>
        <family val="2"/>
      </rPr>
      <t xml:space="preserve"> Znak CE </t>
    </r>
  </si>
  <si>
    <r>
      <t xml:space="preserve">Chusteczki na bazie QAV  do dezynfekcji głowic ultrasonograficznych i wyrobów medycznych, działający na B włącznie z MRSA,, F, V (HCV, HBV, HIV, rota, Vaccina wirusów) w czasie 1min. Papowa do 5 minut.  Umożliwiający dezynfekcję w okulistyce gonioskopów i innych soczewek diagnostycznych oraz pryzmatów w tonometrach aplanacyjnych.  </t>
    </r>
    <r>
      <rPr>
        <b/>
        <sz val="8"/>
        <color indexed="8"/>
        <rFont val="Arial"/>
        <family val="2"/>
      </rPr>
      <t xml:space="preserve">opakowanie uzupełniające. </t>
    </r>
    <r>
      <rPr>
        <sz val="8"/>
        <color indexed="8"/>
        <rFont val="Arial"/>
        <family val="2"/>
      </rPr>
      <t xml:space="preserve">Znak CE </t>
    </r>
  </si>
  <si>
    <t>PAKIET NR 8 Środki dezynfekcji sztucznej nerki posiadające znak CE.</t>
  </si>
  <si>
    <t>Środek dezynfekcyjny/dekacyfikujący do aparatów do hemodializy na bazie kwasu cytrynowego – typu citrosteril</t>
  </si>
  <si>
    <t>Środek dezynfekcyjny do aparatów do hemodializy na bazie podchlorynu sodu – typu Sporotal 100</t>
  </si>
  <si>
    <t>Karnister 5 l</t>
  </si>
  <si>
    <t>PAKIET NR 9 Środek do zimnej dezynfekcji aparatów do hemodializy posiadający znak CE</t>
  </si>
  <si>
    <t>Środek do dezynfekcji zimnej i dekalcyfikacji urządzeń do hemodializy oraz dezynfekcji sieci wodnej i na bazie kwasu octowego i nadtlenku wodoru typu PURISTERIL 340</t>
  </si>
  <si>
    <t>10kg (8,8l)</t>
  </si>
  <si>
    <t>op</t>
  </si>
  <si>
    <t>PAKIET NR 10 Środki do sanityzacji urządzenia w pracowni endoskopii</t>
  </si>
  <si>
    <t>Środek dezynfekcyjny na bazie kwasu nadoctowego i
nadtlenku wodoru działający po rozcieńczeniu w stężeniu roboczym do 3% na bakterie,grzyby i wirusy w  czasie do 15 minut np. ACEOXIN lub równoważny
Opakowanie o pojemności do 5 litr.</t>
  </si>
  <si>
    <t>PAKIET NR 11, środek dezynfekcyjny do podgrzewacza  HU35 aparatu ECMO-rota flow firmy Maquet – dla bloku Kardiochirurgii</t>
  </si>
  <si>
    <t xml:space="preserve">preparat zgodny z instrukcją dezynfekcji  podgrzewacza  HU35 aparatu ECMO-rota flow firmy Maquet: CLORINA lub inny równoważny chemicznie, zarejstrowany jako środek do dezynfekcji, </t>
  </si>
  <si>
    <t>500g</t>
  </si>
  <si>
    <t>w przypadku zaproponowania innego środka niż Clorina zamawiający wymaga potwierdzenia przez firmę Maquet zgodności materiałowej z podgrzewaczem HU35 aparatu ECMO – rota flow</t>
  </si>
  <si>
    <t>PAKIET NR 12* Środki do maszynowego mycia i dezynfekcji narzędzi, kontenerów i pielęgnacji myjek i sterylizatorów.</t>
  </si>
  <si>
    <r>
      <t>Lekko alkaliczny środek myjący do mycia i dezynfekcji termicznej instrumentów chirurgicznych, mikroinstrumentów endoskopów sztywnych, sprzętu anestezjologicznego, wszelkiego rodzaju pojemników i innych przedmiotów szpitalnych. Może  być używany do mycia anodowanego aluminium. Mycie w temp. Do 60</t>
    </r>
    <r>
      <rPr>
        <sz val="8"/>
        <color indexed="8"/>
        <rFont val="Arial"/>
        <family val="2"/>
      </rPr>
      <t>°</t>
    </r>
    <r>
      <rPr>
        <sz val="8"/>
        <color indexed="8"/>
        <rFont val="Arial"/>
        <family val="2"/>
      </rPr>
      <t>.</t>
    </r>
  </si>
  <si>
    <t>Karnister 5l</t>
  </si>
  <si>
    <t xml:space="preserve">Enzymatyczny preparat myjący. Skład: niejonowe środki powierzchniowo-czynne, enzymy, glikole, alkohol. Niezawierający soli kwasów organicznych. Preznaczenie;wrażliwe na temperaturę narzędzia chirurgiczne, aluminium oksydowane, szkło, obuwie operacyjne. Dozowanie: do 5ml/l. </t>
  </si>
  <si>
    <t>Alkaliczny preparat myjący. Skład: krzemiany, substancje alkaliczne, inhibitory korozji. Niezawierający środ. pow.-czynnych, węglowodorów, fosforanów i fosfonianów. Przeznaczenie: mycie i dez.termiczna narzędzi chir., endoskopow sztywnych, szkła, przedmiotow z gumy i tworzyw sztucznych, obuwia operacyjnego. Możliwość stosowania w twardej wodzie</t>
  </si>
  <si>
    <t>Środek płuczący na bazie środków powierzchniowo czynnych do maszynowego płukania narzędzi chirurgicznych, sprzętu anestezjologicznego pojemników i innych przedmiotów.</t>
  </si>
  <si>
    <t>Kwaśny środek neutralizujący, nie zawierający azotanów, fosforanów . Może być używany do neutralizacji po alkalicznej kąpieli w myjkach materiałów ze szkła, stali nierdzewnej, stopów metali, tworzyw sztucznych.</t>
  </si>
  <si>
    <r>
      <t>Płyn do maszynowej dezynfekcji chemiczno termicznej w temp. 60</t>
    </r>
    <r>
      <rPr>
        <vertAlign val="super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 xml:space="preserve"> i czasie 10 min, termolabilnych instrumentów, o działaniu bakteriobójczym, grzybobójczym, tuberculosobójczym, wirusobójczym(Tr HSV1).</t>
    </r>
  </si>
  <si>
    <t>Środek do mycia i konserwacji powierzchni ze stali szlachetnej zawierający środki powierzchniowo-czynne, olej mineralny i parafina.</t>
  </si>
  <si>
    <t>Opakowanie 500 ml z spyskiwaczem</t>
  </si>
  <si>
    <t>Preparat do dezynfekcji kontenerów, łóżek.  Nie posiaadający substancji lotnych i zapachowych. Oparty o 2-fenoksyetanol,
N,N-bis-(3-aminopropylo) dodecyloaminy, chlorkek benzalkoniowy.  Powierdzone działanie zgodnie z EN 13727 oraz  EN 13624 (warunki czyste i brudne) 0,25% w 5 minut, Skuteczny wobec wszystkich wirusów osłonionych łącznie (HBV, HCV, HIV) Możłiwośćią rozszerzenia włąśćiwośći bójczych o EN 14348 (prątkobójczy, mykobakteriobójczy) oarz Adeno, Polyoma SV 40, Rota, Noro. Dostosowany do urządzenia dozującego MicroSpray.</t>
  </si>
  <si>
    <t>Kanister 5-6l</t>
  </si>
  <si>
    <t>Preparat w aerozolu na bazie oleju parafinowego do ręcznej pielęgnacji i nawilżania narzędzi chirurgicznych szczególnie z przegubami. Zapewniający prawidłowe funkcjonowanie ruchomych elementów narzędzi. Spełniający wymagania dotyczące wyrobów medycznych zgodnie z Dyrektywą 93/42/EC . Pozostałości środka nie wpływają na skuteczność procesu sterylizacji parowej.</t>
  </si>
  <si>
    <t>Opakowanie 400 ml pod ciśnieniem</t>
  </si>
  <si>
    <t xml:space="preserve">Alkaliczny preparat myjący w postaci stałej, zawierający wodorotlenek sodu, inhibitory korozji, nie zawierający środków powierzchniowo-czynnych, węglowodorów, fosfonianów, fosforanów, EDTA, NTA, przeznaczony do mycia i dezynfekcji termicznej narzędzi chirurgicznych, aluminium i aluminium anodowanego. Dozowanie 3-5 ml/l, pH 12,7 (1%). </t>
  </si>
  <si>
    <t>Kapsuła 4 kg</t>
  </si>
  <si>
    <t>Pozycje w Pakiecie muszą być kompatybilne. Preparaty z pozycji 1-6 i 10 mają pochodzić z jednej linii produktów, mają zapewniać całościowe efektywne i bezpieczne dla instrumentarium przeprowadzenie procesów mycia, dezynfekcji termicznej i termiczno-chemicznej</t>
  </si>
  <si>
    <t>PAKIET NR 13 Środki do pielęgnacji noworodka</t>
  </si>
  <si>
    <r>
      <t xml:space="preserve">Preparat do higienicznego i chirurgicznego mycia rąk. Bez   barwników i zapachu, dla osób o wrażliwej skórze rąk (niealergizujący). Aplikowany z dozowników łokciowych wytwarzających pianę. Do </t>
    </r>
    <r>
      <rPr>
        <sz val="8"/>
        <rFont val="Arial"/>
        <family val="2"/>
      </rPr>
      <t>mycia dzieci, niemowląt i noworodków od 1– go dnia życia. Pozytywna opinia ImiDz</t>
    </r>
  </si>
  <si>
    <t>butelka 400ml + pompka</t>
  </si>
  <si>
    <t>Preparat antybakteryjny do mycia i dezynfekcji skóry rąk oraz ciała pacjentów. Zawierający oktenidynę, bez pochodnych guanidyny i triklosanu. Do stosowania u dzieci</t>
  </si>
  <si>
    <t>Butelka 500 ml Zamawiający wymaga dostarczenia pompek kompatybilnych z opakowaniem preparatu w ilości 10% zamawianej ilości preparatu sukcesywnie w trakcie trwania umowy.</t>
  </si>
  <si>
    <t>zamawiający wymaga dostaw pompek do preparatu z pozycji nr 1 sukcesywnie do każdej dostawy w stosunku 1:1.</t>
  </si>
  <si>
    <t>PAKIET NR 14 Środki do  higieny pacjenta z MDRO.</t>
  </si>
  <si>
    <t>Gotowy do użytku preparat do dekontaminacji i mycia skóry, włosów, usuwający nieprzyjemne zapachy na bazie poliheksanidyny i betainy lub octenidyny i kwasu mlekowego. Skuteczny wobec MDRO ( w tym MRSA).</t>
  </si>
  <si>
    <t>5000ml</t>
  </si>
  <si>
    <t xml:space="preserve">Gotowy do użytku preparat do dekontaminacji i nawilżania  jamy nosowej  w formie żelu na bazie poliheksanidyny i betainy lub octenidyny. Skuteczny wobec MDRO ( w tym MRSA) </t>
  </si>
  <si>
    <t>20 ml</t>
  </si>
  <si>
    <t>Zamawiający wymaga by wszystkie produkty z pakietu były z jednej linii produktów</t>
  </si>
  <si>
    <t>Pakiet 15 Środki do myjni-dezynfektora do sprzętu endoskopowego INNOVA E2 firmy BHT Hygiene Technik GmbH *</t>
  </si>
  <si>
    <t xml:space="preserve"> vat</t>
  </si>
  <si>
    <t>vat</t>
  </si>
  <si>
    <r>
      <t xml:space="preserve">Karnistry z gwintem kompatybilnym z aparatami do hemodializy firmy Fresenius model: </t>
    </r>
    <r>
      <rPr>
        <sz val="12"/>
        <color indexed="8"/>
        <rFont val="Arial"/>
        <family val="2"/>
      </rPr>
      <t>4008B, 4008S, 5008, 5008S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</si>
</sst>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.00\ [$zł-415];[Red]\-#,##0.00\ [$zł-415]"/>
  </numFmts>
  <fonts count="58"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b/>
      <u val="single"/>
      <sz val="10.5"/>
      <color indexed="8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1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4" fontId="9" fillId="0" borderId="0" xfId="0" applyNumberFormat="1" applyFont="1" applyAlignment="1">
      <alignment wrapText="1"/>
    </xf>
    <xf numFmtId="9" fontId="9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Alignment="1">
      <alignment wrapText="1"/>
    </xf>
    <xf numFmtId="9" fontId="7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9" fontId="7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9" fontId="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7" fillId="0" borderId="16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9" fontId="7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5" fillId="0" borderId="12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4" fontId="7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right" wrapText="1"/>
    </xf>
    <xf numFmtId="9" fontId="7" fillId="0" borderId="10" xfId="0" applyNumberFormat="1" applyFont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9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7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wrapText="1"/>
    </xf>
    <xf numFmtId="0" fontId="7" fillId="0" borderId="17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Border="1" applyAlignment="1">
      <alignment horizontal="right"/>
    </xf>
    <xf numFmtId="9" fontId="7" fillId="0" borderId="10" xfId="0" applyNumberFormat="1" applyFont="1" applyBorder="1" applyAlignment="1">
      <alignment/>
    </xf>
    <xf numFmtId="9" fontId="7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9" fillId="0" borderId="0" xfId="0" applyNumberFormat="1" applyFont="1" applyFill="1" applyAlignment="1">
      <alignment/>
    </xf>
    <xf numFmtId="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/>
    </xf>
    <xf numFmtId="9" fontId="1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7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9" fontId="7" fillId="0" borderId="12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right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9" fontId="5" fillId="0" borderId="12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right" wrapText="1"/>
    </xf>
    <xf numFmtId="0" fontId="7" fillId="0" borderId="15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9" fontId="7" fillId="0" borderId="21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left" wrapText="1"/>
    </xf>
    <xf numFmtId="4" fontId="16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9" fontId="7" fillId="0" borderId="2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 wrapText="1"/>
    </xf>
    <xf numFmtId="0" fontId="19" fillId="0" borderId="2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Alignment="1">
      <alignment/>
    </xf>
    <xf numFmtId="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9" fontId="7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4" fontId="1" fillId="0" borderId="24" xfId="0" applyNumberFormat="1" applyFont="1" applyBorder="1" applyAlignment="1">
      <alignment/>
    </xf>
    <xf numFmtId="4" fontId="7" fillId="0" borderId="24" xfId="0" applyNumberFormat="1" applyFont="1" applyBorder="1" applyAlignment="1">
      <alignment horizontal="right"/>
    </xf>
    <xf numFmtId="4" fontId="1" fillId="0" borderId="2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7" fillId="0" borderId="19" xfId="0" applyNumberFormat="1" applyFont="1" applyBorder="1" applyAlignment="1">
      <alignment horizontal="right" wrapText="1"/>
    </xf>
    <xf numFmtId="0" fontId="7" fillId="0" borderId="18" xfId="0" applyFont="1" applyBorder="1" applyAlignment="1">
      <alignment/>
    </xf>
    <xf numFmtId="0" fontId="5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/>
    </xf>
    <xf numFmtId="4" fontId="7" fillId="0" borderId="18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9" fontId="7" fillId="0" borderId="18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9" fontId="7" fillId="0" borderId="24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>
      <alignment wrapText="1"/>
    </xf>
    <xf numFmtId="0" fontId="4" fillId="0" borderId="24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"/>
  <sheetViews>
    <sheetView zoomScale="105" zoomScaleNormal="105" zoomScalePageLayoutView="0" workbookViewId="0" topLeftCell="B4">
      <selection activeCell="M5" sqref="M5"/>
    </sheetView>
  </sheetViews>
  <sheetFormatPr defaultColWidth="11.57421875" defaultRowHeight="12.75"/>
  <cols>
    <col min="1" max="1" width="3.00390625" style="1" customWidth="1"/>
    <col min="2" max="2" width="47.140625" style="2" customWidth="1"/>
    <col min="3" max="3" width="11.7109375" style="3" customWidth="1"/>
    <col min="4" max="4" width="5.57421875" style="4" customWidth="1"/>
    <col min="5" max="5" width="9.140625" style="5" customWidth="1"/>
    <col min="6" max="6" width="6.421875" style="6" customWidth="1"/>
    <col min="7" max="7" width="6.140625" style="7" customWidth="1"/>
    <col min="8" max="8" width="9.00390625" style="7" customWidth="1"/>
    <col min="9" max="9" width="6.00390625" style="8" customWidth="1"/>
    <col min="10" max="10" width="9.00390625" style="7" customWidth="1"/>
    <col min="11" max="11" width="9.140625" style="3" customWidth="1"/>
    <col min="12" max="12" width="9.140625" style="1" customWidth="1"/>
    <col min="13" max="251" width="11.8515625" style="1" customWidth="1"/>
    <col min="252" max="16384" width="11.57421875" style="9" customWidth="1"/>
  </cols>
  <sheetData>
    <row r="1" spans="1:251" ht="12.75">
      <c r="A1" s="9"/>
      <c r="B1" s="10" t="s">
        <v>13</v>
      </c>
      <c r="C1" s="11"/>
      <c r="D1" s="12"/>
      <c r="E1" s="13"/>
      <c r="G1" s="14"/>
      <c r="H1" s="14"/>
      <c r="I1" s="15"/>
      <c r="J1" s="14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ht="12.75">
      <c r="A2" s="16"/>
    </row>
    <row r="3" spans="1:12" s="24" customFormat="1" ht="33.75">
      <c r="A3" s="17" t="s">
        <v>14</v>
      </c>
      <c r="B3" s="17" t="s">
        <v>15</v>
      </c>
      <c r="C3" s="17" t="s">
        <v>16</v>
      </c>
      <c r="D3" s="17" t="s">
        <v>17</v>
      </c>
      <c r="E3" s="18" t="s">
        <v>18</v>
      </c>
      <c r="F3" s="20" t="s">
        <v>19</v>
      </c>
      <c r="G3" s="21" t="s">
        <v>20</v>
      </c>
      <c r="H3" s="21" t="s">
        <v>21</v>
      </c>
      <c r="I3" s="22" t="s">
        <v>211</v>
      </c>
      <c r="J3" s="21" t="s">
        <v>22</v>
      </c>
      <c r="K3" s="23" t="s">
        <v>23</v>
      </c>
      <c r="L3" s="23" t="s">
        <v>24</v>
      </c>
    </row>
    <row r="4" spans="1:12" ht="45">
      <c r="A4" s="25">
        <v>1</v>
      </c>
      <c r="B4" s="26" t="s">
        <v>25</v>
      </c>
      <c r="C4" s="27" t="s">
        <v>26</v>
      </c>
      <c r="D4" s="25" t="s">
        <v>27</v>
      </c>
      <c r="E4" s="28">
        <v>6200</v>
      </c>
      <c r="F4" s="29"/>
      <c r="G4" s="30"/>
      <c r="H4" s="30"/>
      <c r="I4" s="31"/>
      <c r="J4" s="30"/>
      <c r="K4" s="32"/>
      <c r="L4" s="33" t="s">
        <v>28</v>
      </c>
    </row>
    <row r="5" spans="1:12" ht="33.75">
      <c r="A5" s="25">
        <v>2</v>
      </c>
      <c r="B5" s="26" t="s">
        <v>29</v>
      </c>
      <c r="C5" s="27" t="s">
        <v>26</v>
      </c>
      <c r="D5" s="25" t="s">
        <v>27</v>
      </c>
      <c r="E5" s="28">
        <v>700</v>
      </c>
      <c r="F5" s="29"/>
      <c r="G5" s="30"/>
      <c r="H5" s="30"/>
      <c r="I5" s="31"/>
      <c r="J5" s="30"/>
      <c r="K5" s="32"/>
      <c r="L5" s="33" t="s">
        <v>28</v>
      </c>
    </row>
    <row r="6" spans="1:12" ht="146.25">
      <c r="A6" s="25">
        <v>3</v>
      </c>
      <c r="B6" s="26" t="s">
        <v>30</v>
      </c>
      <c r="C6" s="27" t="s">
        <v>31</v>
      </c>
      <c r="D6" s="25" t="s">
        <v>27</v>
      </c>
      <c r="E6" s="28">
        <v>9100</v>
      </c>
      <c r="F6" s="34"/>
      <c r="G6" s="30"/>
      <c r="H6" s="30"/>
      <c r="I6" s="31"/>
      <c r="J6" s="30"/>
      <c r="K6" s="32"/>
      <c r="L6" s="33" t="s">
        <v>28</v>
      </c>
    </row>
    <row r="7" spans="1:12" ht="78.75">
      <c r="A7" s="25">
        <v>4</v>
      </c>
      <c r="B7" s="26" t="s">
        <v>32</v>
      </c>
      <c r="C7" s="27" t="s">
        <v>33</v>
      </c>
      <c r="D7" s="25" t="s">
        <v>27</v>
      </c>
      <c r="E7" s="28">
        <v>100</v>
      </c>
      <c r="F7" s="34"/>
      <c r="G7" s="30"/>
      <c r="H7" s="30"/>
      <c r="I7" s="31"/>
      <c r="J7" s="30"/>
      <c r="K7" s="32"/>
      <c r="L7" s="33" t="s">
        <v>28</v>
      </c>
    </row>
    <row r="8" spans="1:12" ht="101.25">
      <c r="A8" s="25">
        <v>5</v>
      </c>
      <c r="B8" s="26" t="s">
        <v>34</v>
      </c>
      <c r="C8" s="27" t="s">
        <v>35</v>
      </c>
      <c r="D8" s="25" t="s">
        <v>27</v>
      </c>
      <c r="E8" s="28">
        <v>300</v>
      </c>
      <c r="F8" s="35"/>
      <c r="G8" s="30"/>
      <c r="H8" s="30"/>
      <c r="I8" s="31"/>
      <c r="J8" s="30"/>
      <c r="K8" s="36"/>
      <c r="L8" s="37" t="s">
        <v>28</v>
      </c>
    </row>
    <row r="9" spans="1:12" ht="146.25">
      <c r="A9" s="25">
        <v>6</v>
      </c>
      <c r="B9" s="26" t="s">
        <v>36</v>
      </c>
      <c r="C9" s="27" t="s">
        <v>31</v>
      </c>
      <c r="D9" s="25" t="s">
        <v>27</v>
      </c>
      <c r="E9" s="28">
        <v>2400</v>
      </c>
      <c r="F9" s="38"/>
      <c r="G9" s="30"/>
      <c r="H9" s="30"/>
      <c r="I9" s="31"/>
      <c r="J9" s="30"/>
      <c r="K9" s="36"/>
      <c r="L9" s="37"/>
    </row>
    <row r="10" spans="1:12" ht="22.5">
      <c r="A10" s="25">
        <v>7</v>
      </c>
      <c r="B10" s="26" t="s">
        <v>37</v>
      </c>
      <c r="C10" s="27" t="s">
        <v>26</v>
      </c>
      <c r="D10" s="25" t="s">
        <v>27</v>
      </c>
      <c r="E10" s="28">
        <v>2050</v>
      </c>
      <c r="F10" s="34"/>
      <c r="G10" s="30"/>
      <c r="H10" s="30">
        <f>E10*F10</f>
        <v>0</v>
      </c>
      <c r="I10" s="31">
        <v>0.08</v>
      </c>
      <c r="J10" s="30">
        <f>E10*G10</f>
        <v>0</v>
      </c>
      <c r="K10" s="36"/>
      <c r="L10" s="37"/>
    </row>
    <row r="11" spans="1:12" ht="12.75">
      <c r="A11" s="39"/>
      <c r="B11" s="40"/>
      <c r="C11" s="41"/>
      <c r="D11" s="42"/>
      <c r="E11" s="43"/>
      <c r="F11" s="44"/>
      <c r="G11" s="45" t="s">
        <v>38</v>
      </c>
      <c r="H11" s="46">
        <f>SUM(H4:H10)</f>
        <v>0</v>
      </c>
      <c r="I11" s="46"/>
      <c r="J11" s="46">
        <f>SUM(J4:J10)</f>
        <v>0</v>
      </c>
      <c r="K11" s="47"/>
      <c r="L11" s="48"/>
    </row>
    <row r="12" spans="1:251" ht="22.5">
      <c r="A12" s="9"/>
      <c r="B12" s="49" t="s">
        <v>39</v>
      </c>
      <c r="C12" s="9"/>
      <c r="D12" s="9"/>
      <c r="E12" s="9"/>
      <c r="G12" s="9"/>
      <c r="H12" s="9"/>
      <c r="I12" s="9"/>
      <c r="J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ht="12.75">
      <c r="B13"/>
    </row>
    <row r="14" ht="22.5">
      <c r="B14" s="49" t="s">
        <v>40</v>
      </c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zoomScale="105" zoomScaleNormal="105" zoomScalePageLayoutView="0" workbookViewId="0" topLeftCell="A1">
      <selection activeCell="B14" sqref="B14"/>
    </sheetView>
  </sheetViews>
  <sheetFormatPr defaultColWidth="11.57421875" defaultRowHeight="12.75"/>
  <cols>
    <col min="1" max="1" width="3.57421875" style="0" customWidth="1"/>
    <col min="2" max="2" width="47.140625" style="0" customWidth="1"/>
    <col min="3" max="3" width="11.57421875" style="0" customWidth="1"/>
    <col min="4" max="4" width="4.140625" style="0" customWidth="1"/>
    <col min="5" max="5" width="9.28125" style="0" customWidth="1"/>
    <col min="6" max="6" width="6.140625" style="0" customWidth="1"/>
    <col min="7" max="7" width="5.28125" style="0" customWidth="1"/>
    <col min="8" max="8" width="8.140625" style="0" customWidth="1"/>
    <col min="9" max="9" width="3.7109375" style="0" customWidth="1"/>
    <col min="10" max="10" width="8.140625" style="0" customWidth="1"/>
    <col min="11" max="12" width="9.140625" style="0" customWidth="1"/>
  </cols>
  <sheetData>
    <row r="1" spans="1:12" s="9" customFormat="1" ht="12.75">
      <c r="A1"/>
      <c r="B1" s="100" t="s">
        <v>167</v>
      </c>
      <c r="C1" s="53"/>
      <c r="D1" s="12"/>
      <c r="E1" s="101"/>
      <c r="F1" s="103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64" t="s">
        <v>15</v>
      </c>
      <c r="C3" s="64" t="s">
        <v>16</v>
      </c>
      <c r="D3" s="64" t="s">
        <v>17</v>
      </c>
      <c r="E3" s="19" t="s">
        <v>18</v>
      </c>
      <c r="F3" s="65" t="s">
        <v>19</v>
      </c>
      <c r="G3" s="65" t="s">
        <v>20</v>
      </c>
      <c r="H3" s="65" t="s">
        <v>21</v>
      </c>
      <c r="I3" s="66" t="s">
        <v>211</v>
      </c>
      <c r="J3" s="65" t="s">
        <v>22</v>
      </c>
      <c r="K3" s="111" t="s">
        <v>23</v>
      </c>
      <c r="L3" s="111" t="s">
        <v>24</v>
      </c>
    </row>
    <row r="4" spans="1:12" s="1" customFormat="1" ht="22.5">
      <c r="A4" s="79">
        <v>1</v>
      </c>
      <c r="B4" s="77" t="s">
        <v>168</v>
      </c>
      <c r="C4" s="78" t="s">
        <v>104</v>
      </c>
      <c r="D4" s="79" t="s">
        <v>44</v>
      </c>
      <c r="E4" s="71">
        <v>448</v>
      </c>
      <c r="F4" s="197"/>
      <c r="G4" s="72"/>
      <c r="H4" s="72"/>
      <c r="I4" s="73"/>
      <c r="J4" s="72"/>
      <c r="K4" s="116"/>
      <c r="L4" s="152" t="s">
        <v>28</v>
      </c>
    </row>
    <row r="5" spans="1:12" s="1" customFormat="1" ht="22.5">
      <c r="A5" s="79">
        <v>2</v>
      </c>
      <c r="B5" s="77" t="s">
        <v>169</v>
      </c>
      <c r="C5" s="78" t="s">
        <v>170</v>
      </c>
      <c r="D5" s="79" t="s">
        <v>44</v>
      </c>
      <c r="E5" s="71">
        <v>10</v>
      </c>
      <c r="F5" s="34"/>
      <c r="G5" s="72"/>
      <c r="H5" s="72"/>
      <c r="I5" s="73"/>
      <c r="J5" s="72"/>
      <c r="K5" s="116"/>
      <c r="L5" s="152"/>
    </row>
    <row r="6" spans="1:12" s="1" customFormat="1" ht="12.75">
      <c r="A6" s="143"/>
      <c r="B6"/>
      <c r="C6" s="94"/>
      <c r="D6" s="122"/>
      <c r="E6" s="123"/>
      <c r="F6" s="102"/>
      <c r="G6" s="125" t="s">
        <v>38</v>
      </c>
      <c r="H6" s="126">
        <f>SUM(H4:H5)</f>
        <v>0</v>
      </c>
      <c r="I6" s="126"/>
      <c r="J6" s="126">
        <f>SUM(J4:J5)</f>
        <v>0</v>
      </c>
      <c r="K6" s="144"/>
      <c r="L6" s="144"/>
    </row>
    <row r="7" ht="26.25">
      <c r="B7" s="77" t="s">
        <v>213</v>
      </c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="105" zoomScaleNormal="105" zoomScalePageLayoutView="0" workbookViewId="0" topLeftCell="A1">
      <selection activeCell="J15" sqref="J15"/>
    </sheetView>
  </sheetViews>
  <sheetFormatPr defaultColWidth="11.57421875" defaultRowHeight="12.75"/>
  <cols>
    <col min="1" max="1" width="4.00390625" style="0" customWidth="1"/>
    <col min="2" max="2" width="47.140625" style="0" customWidth="1"/>
    <col min="3" max="3" width="11.57421875" style="0" customWidth="1"/>
    <col min="4" max="4" width="3.57421875" style="0" customWidth="1"/>
    <col min="5" max="5" width="9.57421875" style="0" customWidth="1"/>
    <col min="6" max="7" width="5.7109375" style="0" customWidth="1"/>
    <col min="8" max="8" width="7.00390625" style="0" customWidth="1"/>
    <col min="9" max="9" width="3.7109375" style="0" customWidth="1"/>
    <col min="10" max="10" width="7.00390625" style="0" customWidth="1"/>
    <col min="11" max="12" width="9.140625" style="0" customWidth="1"/>
  </cols>
  <sheetData>
    <row r="1" spans="1:12" s="9" customFormat="1" ht="12.75">
      <c r="A1"/>
      <c r="B1" s="100" t="s">
        <v>171</v>
      </c>
      <c r="C1" s="53"/>
      <c r="D1" s="12"/>
      <c r="E1" s="101"/>
      <c r="F1" s="103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111" t="s">
        <v>15</v>
      </c>
      <c r="C3" s="111" t="s">
        <v>16</v>
      </c>
      <c r="D3" s="64" t="s">
        <v>17</v>
      </c>
      <c r="E3" s="19" t="s">
        <v>18</v>
      </c>
      <c r="F3" s="65" t="s">
        <v>19</v>
      </c>
      <c r="G3" s="198" t="s">
        <v>20</v>
      </c>
      <c r="H3" s="198" t="s">
        <v>21</v>
      </c>
      <c r="I3" s="199" t="s">
        <v>211</v>
      </c>
      <c r="J3" s="65" t="s">
        <v>22</v>
      </c>
      <c r="K3" s="64" t="s">
        <v>23</v>
      </c>
      <c r="L3" s="111" t="s">
        <v>24</v>
      </c>
    </row>
    <row r="4" spans="1:12" s="135" customFormat="1" ht="33.75">
      <c r="A4" s="173">
        <v>1</v>
      </c>
      <c r="B4" s="75" t="s">
        <v>172</v>
      </c>
      <c r="C4" s="69" t="s">
        <v>173</v>
      </c>
      <c r="D4" s="70" t="s">
        <v>174</v>
      </c>
      <c r="E4" s="71">
        <v>5</v>
      </c>
      <c r="F4" s="200"/>
      <c r="G4" s="201"/>
      <c r="H4" s="201"/>
      <c r="I4" s="202"/>
      <c r="J4" s="84"/>
      <c r="K4" s="203"/>
      <c r="L4" s="204" t="s">
        <v>28</v>
      </c>
    </row>
    <row r="5" spans="1:12" s="1" customFormat="1" ht="11.25">
      <c r="A5" s="143"/>
      <c r="B5" s="205"/>
      <c r="C5" s="206"/>
      <c r="D5" s="207"/>
      <c r="E5" s="181"/>
      <c r="F5" s="102"/>
      <c r="G5" s="125" t="s">
        <v>38</v>
      </c>
      <c r="H5" s="126">
        <f>SUM(H4)</f>
        <v>0</v>
      </c>
      <c r="I5" s="208"/>
      <c r="J5" s="209">
        <f>SUM(J4)</f>
        <v>0</v>
      </c>
      <c r="K5" s="144"/>
      <c r="L5" s="144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"/>
  <sheetViews>
    <sheetView zoomScale="105" zoomScaleNormal="105" zoomScalePageLayoutView="0" workbookViewId="0" topLeftCell="A1">
      <selection activeCell="J10" sqref="J10"/>
    </sheetView>
  </sheetViews>
  <sheetFormatPr defaultColWidth="11.57421875" defaultRowHeight="12.75"/>
  <cols>
    <col min="1" max="1" width="4.00390625" style="0" customWidth="1"/>
    <col min="2" max="2" width="41.8515625" style="0" customWidth="1"/>
    <col min="3" max="3" width="8.421875" style="0" customWidth="1"/>
    <col min="4" max="4" width="3.57421875" style="0" customWidth="1"/>
    <col min="5" max="5" width="9.57421875" style="0" customWidth="1"/>
    <col min="6" max="7" width="5.7109375" style="0" customWidth="1"/>
    <col min="8" max="8" width="7.00390625" style="0" customWidth="1"/>
    <col min="9" max="9" width="3.7109375" style="0" customWidth="1"/>
    <col min="10" max="10" width="7.00390625" style="0" customWidth="1"/>
    <col min="11" max="12" width="9.140625" style="0" customWidth="1"/>
  </cols>
  <sheetData>
    <row r="1" spans="1:12" s="9" customFormat="1" ht="12.75">
      <c r="A1"/>
      <c r="B1" s="100" t="s">
        <v>175</v>
      </c>
      <c r="C1" s="53"/>
      <c r="D1" s="12"/>
      <c r="E1" s="101"/>
      <c r="F1" s="103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111" t="s">
        <v>15</v>
      </c>
      <c r="C3" s="111" t="s">
        <v>16</v>
      </c>
      <c r="D3" s="64" t="s">
        <v>17</v>
      </c>
      <c r="E3" s="19" t="s">
        <v>18</v>
      </c>
      <c r="F3" s="65" t="s">
        <v>19</v>
      </c>
      <c r="G3" s="198" t="s">
        <v>20</v>
      </c>
      <c r="H3" s="198" t="s">
        <v>21</v>
      </c>
      <c r="I3" s="199" t="s">
        <v>211</v>
      </c>
      <c r="J3" s="65" t="s">
        <v>22</v>
      </c>
      <c r="K3" s="64" t="s">
        <v>23</v>
      </c>
      <c r="L3" s="111" t="s">
        <v>24</v>
      </c>
    </row>
    <row r="4" spans="1:12" s="135" customFormat="1" ht="56.25">
      <c r="A4" s="173">
        <v>1</v>
      </c>
      <c r="B4" s="75" t="s">
        <v>176</v>
      </c>
      <c r="C4" s="69" t="s">
        <v>84</v>
      </c>
      <c r="D4" s="70" t="s">
        <v>27</v>
      </c>
      <c r="E4" s="71">
        <v>2</v>
      </c>
      <c r="F4" s="200"/>
      <c r="G4" s="201"/>
      <c r="H4" s="201"/>
      <c r="I4" s="202"/>
      <c r="J4" s="84"/>
      <c r="K4" s="210"/>
      <c r="L4" s="204" t="s">
        <v>28</v>
      </c>
    </row>
    <row r="5" spans="1:12" s="1" customFormat="1" ht="11.25">
      <c r="A5" s="143"/>
      <c r="B5" s="211"/>
      <c r="C5" s="206"/>
      <c r="D5" s="207"/>
      <c r="E5" s="181"/>
      <c r="F5" s="102"/>
      <c r="G5" s="125" t="s">
        <v>38</v>
      </c>
      <c r="H5" s="126">
        <f>SUM(H4)</f>
        <v>0</v>
      </c>
      <c r="I5" s="208"/>
      <c r="J5" s="209">
        <f>SUM(J4)</f>
        <v>0</v>
      </c>
      <c r="K5" s="144"/>
      <c r="L5" s="144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zoomScale="105" zoomScaleNormal="105" zoomScalePageLayoutView="0" workbookViewId="0" topLeftCell="A1">
      <selection activeCell="J13" sqref="J13"/>
    </sheetView>
  </sheetViews>
  <sheetFormatPr defaultColWidth="11.57421875" defaultRowHeight="12.75"/>
  <cols>
    <col min="1" max="1" width="5.7109375" style="0" customWidth="1"/>
    <col min="2" max="2" width="40.140625" style="0" customWidth="1"/>
    <col min="3" max="3" width="5.421875" style="0" customWidth="1"/>
    <col min="4" max="4" width="10.140625" style="0" customWidth="1"/>
    <col min="5" max="5" width="5.28125" style="0" customWidth="1"/>
    <col min="6" max="7" width="5.421875" style="0" customWidth="1"/>
    <col min="8" max="8" width="7.57421875" style="0" customWidth="1"/>
    <col min="9" max="9" width="3.57421875" style="0" customWidth="1"/>
    <col min="10" max="10" width="7.57421875" style="0" customWidth="1"/>
    <col min="11" max="12" width="9.140625" style="0" customWidth="1"/>
  </cols>
  <sheetData>
    <row r="1" spans="1:12" s="9" customFormat="1" ht="12.75">
      <c r="A1"/>
      <c r="B1" s="100" t="s">
        <v>177</v>
      </c>
      <c r="C1" s="53"/>
      <c r="D1" s="12"/>
      <c r="E1" s="101"/>
      <c r="F1" s="103"/>
      <c r="G1" s="103"/>
      <c r="H1" s="103"/>
      <c r="I1" s="104"/>
      <c r="J1" s="103"/>
      <c r="K1" s="105"/>
      <c r="L1" s="105"/>
    </row>
    <row r="3" spans="1:12" s="24" customFormat="1" ht="45">
      <c r="A3" s="64" t="s">
        <v>14</v>
      </c>
      <c r="B3" s="111" t="s">
        <v>15</v>
      </c>
      <c r="C3" s="111" t="s">
        <v>16</v>
      </c>
      <c r="D3" s="64" t="s">
        <v>17</v>
      </c>
      <c r="E3" s="19" t="s">
        <v>18</v>
      </c>
      <c r="F3" s="170" t="s">
        <v>19</v>
      </c>
      <c r="G3" s="171" t="s">
        <v>20</v>
      </c>
      <c r="H3" s="171" t="s">
        <v>21</v>
      </c>
      <c r="I3" s="199" t="s">
        <v>211</v>
      </c>
      <c r="J3" s="65" t="s">
        <v>22</v>
      </c>
      <c r="K3" s="64" t="s">
        <v>23</v>
      </c>
      <c r="L3" s="111" t="s">
        <v>24</v>
      </c>
    </row>
    <row r="4" spans="1:12" s="135" customFormat="1" ht="45">
      <c r="A4" s="173">
        <v>1</v>
      </c>
      <c r="B4" s="75" t="s">
        <v>178</v>
      </c>
      <c r="C4" s="69" t="s">
        <v>179</v>
      </c>
      <c r="D4" s="70" t="s">
        <v>44</v>
      </c>
      <c r="E4" s="186">
        <v>4</v>
      </c>
      <c r="F4" s="258"/>
      <c r="G4" s="258"/>
      <c r="H4" s="258"/>
      <c r="I4" s="202"/>
      <c r="J4" s="84"/>
      <c r="K4" s="210"/>
      <c r="L4" s="204" t="s">
        <v>28</v>
      </c>
    </row>
    <row r="5" spans="1:12" s="1" customFormat="1" ht="11.25">
      <c r="A5" s="143"/>
      <c r="B5" s="211"/>
      <c r="C5" s="206"/>
      <c r="D5" s="207"/>
      <c r="E5" s="181"/>
      <c r="F5" s="102"/>
      <c r="G5" s="250"/>
      <c r="H5" s="265">
        <f>SUM(H4)</f>
        <v>0</v>
      </c>
      <c r="I5" s="208"/>
      <c r="J5" s="209">
        <f>SUM(J4)</f>
        <v>0</v>
      </c>
      <c r="K5" s="144"/>
      <c r="L5" s="144"/>
    </row>
    <row r="6" spans="2:7" ht="45">
      <c r="B6" s="75" t="s">
        <v>180</v>
      </c>
      <c r="F6" s="259"/>
      <c r="G6" s="259"/>
    </row>
    <row r="7" spans="6:7" ht="12.75">
      <c r="F7" s="259"/>
      <c r="G7" s="259"/>
    </row>
    <row r="8" spans="6:7" ht="12.75">
      <c r="F8" s="259"/>
      <c r="G8" s="259"/>
    </row>
    <row r="9" spans="6:7" ht="12.75">
      <c r="F9" s="259"/>
      <c r="G9" s="259"/>
    </row>
    <row r="10" spans="6:7" ht="12.75">
      <c r="F10" s="259"/>
      <c r="G10" s="259"/>
    </row>
    <row r="11" spans="6:7" ht="12.75">
      <c r="F11" s="259"/>
      <c r="G11" s="259"/>
    </row>
    <row r="12" spans="6:7" ht="12.75">
      <c r="F12" s="259"/>
      <c r="G12" s="259"/>
    </row>
    <row r="13" spans="6:7" ht="12.75">
      <c r="F13" s="259"/>
      <c r="G13" s="259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="105" zoomScaleNormal="105" zoomScalePageLayoutView="0" workbookViewId="0" topLeftCell="A13">
      <selection activeCell="B15" sqref="B15"/>
    </sheetView>
  </sheetViews>
  <sheetFormatPr defaultColWidth="11.57421875" defaultRowHeight="12.75"/>
  <cols>
    <col min="1" max="1" width="3.140625" style="0" customWidth="1"/>
    <col min="2" max="2" width="47.140625" style="0" customWidth="1"/>
    <col min="3" max="3" width="10.57421875" style="0" customWidth="1"/>
    <col min="4" max="4" width="4.140625" style="0" customWidth="1"/>
    <col min="5" max="5" width="9.7109375" style="0" customWidth="1"/>
    <col min="6" max="6" width="8.28125" style="212" customWidth="1"/>
    <col min="7" max="7" width="7.421875" style="0" customWidth="1"/>
    <col min="8" max="8" width="7.28125" style="0" customWidth="1"/>
    <col min="9" max="9" width="4.57421875" style="0" customWidth="1"/>
    <col min="10" max="10" width="7.28125" style="0" customWidth="1"/>
    <col min="11" max="12" width="9.140625" style="0" customWidth="1"/>
  </cols>
  <sheetData>
    <row r="1" spans="1:12" s="9" customFormat="1" ht="12.75">
      <c r="A1"/>
      <c r="B1" s="100" t="s">
        <v>181</v>
      </c>
      <c r="C1" s="53"/>
      <c r="D1" s="12"/>
      <c r="E1" s="101"/>
      <c r="F1" s="103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22.5">
      <c r="A3" s="64" t="s">
        <v>14</v>
      </c>
      <c r="B3" s="111" t="s">
        <v>15</v>
      </c>
      <c r="C3" s="111" t="s">
        <v>16</v>
      </c>
      <c r="D3" s="64" t="s">
        <v>17</v>
      </c>
      <c r="E3" s="19" t="s">
        <v>18</v>
      </c>
      <c r="F3" s="170" t="s">
        <v>19</v>
      </c>
      <c r="G3" s="171" t="s">
        <v>20</v>
      </c>
      <c r="H3" s="198" t="s">
        <v>21</v>
      </c>
      <c r="I3" s="199" t="s">
        <v>211</v>
      </c>
      <c r="J3" s="65" t="s">
        <v>22</v>
      </c>
      <c r="K3" s="64" t="s">
        <v>23</v>
      </c>
      <c r="L3" s="111" t="s">
        <v>24</v>
      </c>
    </row>
    <row r="4" spans="1:12" s="1" customFormat="1" ht="67.5">
      <c r="A4" s="213">
        <v>1</v>
      </c>
      <c r="B4" s="214" t="s">
        <v>182</v>
      </c>
      <c r="C4" s="215" t="s">
        <v>183</v>
      </c>
      <c r="D4" s="79" t="s">
        <v>44</v>
      </c>
      <c r="E4" s="71">
        <v>3</v>
      </c>
      <c r="F4" s="255"/>
      <c r="G4" s="256"/>
      <c r="H4" s="90"/>
      <c r="I4" s="216"/>
      <c r="J4" s="72"/>
      <c r="K4" s="217"/>
      <c r="L4" s="137" t="s">
        <v>28</v>
      </c>
    </row>
    <row r="5" spans="1:12" s="1" customFormat="1" ht="67.5">
      <c r="A5" s="213">
        <v>2</v>
      </c>
      <c r="B5" s="214" t="s">
        <v>184</v>
      </c>
      <c r="C5" s="215" t="s">
        <v>183</v>
      </c>
      <c r="D5" s="79" t="s">
        <v>44</v>
      </c>
      <c r="E5" s="71">
        <v>49</v>
      </c>
      <c r="F5" s="255"/>
      <c r="G5" s="256"/>
      <c r="H5" s="90"/>
      <c r="I5" s="216"/>
      <c r="J5" s="72"/>
      <c r="K5" s="218"/>
      <c r="L5" s="152" t="s">
        <v>28</v>
      </c>
    </row>
    <row r="6" spans="1:12" s="1" customFormat="1" ht="78.75">
      <c r="A6" s="213">
        <v>3</v>
      </c>
      <c r="B6" s="214" t="s">
        <v>185</v>
      </c>
      <c r="C6" s="215" t="s">
        <v>183</v>
      </c>
      <c r="D6" s="79" t="s">
        <v>44</v>
      </c>
      <c r="E6" s="71">
        <v>40</v>
      </c>
      <c r="F6" s="255"/>
      <c r="G6" s="256"/>
      <c r="H6" s="90"/>
      <c r="I6" s="216"/>
      <c r="J6" s="72"/>
      <c r="K6" s="219"/>
      <c r="L6" s="152" t="s">
        <v>28</v>
      </c>
    </row>
    <row r="7" spans="1:12" s="1" customFormat="1" ht="33.75">
      <c r="A7" s="213">
        <v>4</v>
      </c>
      <c r="B7" s="214" t="s">
        <v>186</v>
      </c>
      <c r="C7" s="215" t="s">
        <v>183</v>
      </c>
      <c r="D7" s="79" t="s">
        <v>44</v>
      </c>
      <c r="E7" s="71">
        <f>33+4</f>
        <v>37</v>
      </c>
      <c r="F7" s="255"/>
      <c r="G7" s="256"/>
      <c r="H7" s="90"/>
      <c r="I7" s="216"/>
      <c r="J7" s="72"/>
      <c r="K7" s="219"/>
      <c r="L7" s="152" t="s">
        <v>28</v>
      </c>
    </row>
    <row r="8" spans="1:12" s="1" customFormat="1" ht="45">
      <c r="A8" s="213">
        <v>5</v>
      </c>
      <c r="B8" s="214" t="s">
        <v>187</v>
      </c>
      <c r="C8" s="215" t="s">
        <v>183</v>
      </c>
      <c r="D8" s="79" t="s">
        <v>44</v>
      </c>
      <c r="E8" s="71">
        <v>43</v>
      </c>
      <c r="F8" s="255"/>
      <c r="G8" s="256"/>
      <c r="H8" s="90"/>
      <c r="I8" s="216"/>
      <c r="J8" s="72"/>
      <c r="K8" s="219"/>
      <c r="L8" s="152" t="s">
        <v>28</v>
      </c>
    </row>
    <row r="9" spans="1:12" s="1" customFormat="1" ht="45">
      <c r="A9" s="213">
        <v>6</v>
      </c>
      <c r="B9" s="214" t="s">
        <v>188</v>
      </c>
      <c r="C9" s="215" t="s">
        <v>183</v>
      </c>
      <c r="D9" s="79" t="s">
        <v>44</v>
      </c>
      <c r="E9" s="71">
        <v>21</v>
      </c>
      <c r="F9" s="255"/>
      <c r="G9" s="256"/>
      <c r="H9" s="90"/>
      <c r="I9" s="216"/>
      <c r="J9" s="72"/>
      <c r="K9" s="219"/>
      <c r="L9" s="152"/>
    </row>
    <row r="10" spans="1:12" s="1" customFormat="1" ht="45">
      <c r="A10" s="213">
        <v>7</v>
      </c>
      <c r="B10" s="214" t="s">
        <v>189</v>
      </c>
      <c r="C10" s="78" t="s">
        <v>190</v>
      </c>
      <c r="D10" s="79" t="s">
        <v>44</v>
      </c>
      <c r="E10" s="71">
        <v>10</v>
      </c>
      <c r="F10" s="255"/>
      <c r="G10" s="256"/>
      <c r="H10" s="90"/>
      <c r="I10" s="73"/>
      <c r="J10" s="72"/>
      <c r="K10" s="219"/>
      <c r="L10" s="93"/>
    </row>
    <row r="11" spans="1:12" s="135" customFormat="1" ht="112.5">
      <c r="A11" s="213">
        <v>8</v>
      </c>
      <c r="B11" s="220" t="s">
        <v>191</v>
      </c>
      <c r="C11" s="69" t="s">
        <v>192</v>
      </c>
      <c r="D11" s="70" t="s">
        <v>44</v>
      </c>
      <c r="E11" s="71">
        <v>20</v>
      </c>
      <c r="F11" s="257"/>
      <c r="G11" s="256"/>
      <c r="H11" s="201"/>
      <c r="I11" s="85"/>
      <c r="J11" s="84"/>
      <c r="K11" s="219"/>
      <c r="L11" s="133"/>
    </row>
    <row r="12" spans="1:12" s="135" customFormat="1" ht="78.75">
      <c r="A12" s="213">
        <v>9</v>
      </c>
      <c r="B12" s="220" t="s">
        <v>193</v>
      </c>
      <c r="C12" s="221" t="s">
        <v>194</v>
      </c>
      <c r="D12" s="70" t="s">
        <v>44</v>
      </c>
      <c r="E12" s="71">
        <v>30</v>
      </c>
      <c r="F12" s="258"/>
      <c r="G12" s="258"/>
      <c r="H12" s="201"/>
      <c r="I12" s="222"/>
      <c r="J12" s="84"/>
      <c r="K12" s="121"/>
      <c r="L12" s="157"/>
    </row>
    <row r="13" spans="1:12" s="135" customFormat="1" ht="67.5">
      <c r="A13" s="213">
        <v>10</v>
      </c>
      <c r="B13" s="223" t="s">
        <v>195</v>
      </c>
      <c r="C13" s="224" t="s">
        <v>196</v>
      </c>
      <c r="D13" s="70" t="s">
        <v>44</v>
      </c>
      <c r="E13" s="71">
        <v>7</v>
      </c>
      <c r="F13" s="258"/>
      <c r="G13" s="258"/>
      <c r="H13" s="201"/>
      <c r="I13" s="222"/>
      <c r="J13" s="84"/>
      <c r="K13" s="121"/>
      <c r="L13" s="157"/>
    </row>
    <row r="14" spans="1:12" s="1" customFormat="1" ht="11.25">
      <c r="A14" s="225"/>
      <c r="B14" s="211"/>
      <c r="C14" s="206"/>
      <c r="D14" s="207"/>
      <c r="E14" s="181"/>
      <c r="F14" s="102"/>
      <c r="G14" s="125" t="s">
        <v>38</v>
      </c>
      <c r="H14" s="228">
        <f>SUM(H4:H13)</f>
        <v>0</v>
      </c>
      <c r="I14" s="228"/>
      <c r="J14" s="228">
        <f>SUM(J4:J13)</f>
        <v>0</v>
      </c>
      <c r="K14" s="229"/>
      <c r="L14" s="229"/>
    </row>
    <row r="15" spans="1:12" s="1" customFormat="1" ht="56.25">
      <c r="A15" s="230"/>
      <c r="B15" s="268" t="s">
        <v>197</v>
      </c>
      <c r="C15" s="3"/>
      <c r="D15" s="4"/>
      <c r="E15" s="107"/>
      <c r="F15" s="108"/>
      <c r="G15" s="108"/>
      <c r="H15" s="108"/>
      <c r="I15" s="109"/>
      <c r="J15" s="108"/>
      <c r="K15" s="110"/>
      <c r="L15" s="110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"/>
  <sheetViews>
    <sheetView zoomScale="105" zoomScaleNormal="105" zoomScalePageLayoutView="0" workbookViewId="0" topLeftCell="A1">
      <selection activeCell="F13" sqref="F13"/>
    </sheetView>
  </sheetViews>
  <sheetFormatPr defaultColWidth="11.57421875" defaultRowHeight="12.75"/>
  <cols>
    <col min="1" max="1" width="4.00390625" style="0" customWidth="1"/>
    <col min="2" max="2" width="37.57421875" style="0" customWidth="1"/>
    <col min="3" max="3" width="18.421875" style="0" customWidth="1"/>
    <col min="4" max="4" width="3.57421875" style="0" customWidth="1"/>
    <col min="5" max="5" width="7.57421875" style="0" customWidth="1"/>
    <col min="6" max="6" width="8.57421875" style="0" customWidth="1"/>
    <col min="7" max="7" width="5.7109375" style="0" customWidth="1"/>
    <col min="8" max="8" width="8.00390625" style="0" customWidth="1"/>
    <col min="9" max="9" width="7.00390625" style="0" customWidth="1"/>
    <col min="10" max="10" width="8.421875" style="0" customWidth="1"/>
    <col min="11" max="12" width="9.140625" style="0" customWidth="1"/>
  </cols>
  <sheetData>
    <row r="1" spans="1:12" s="9" customFormat="1" ht="12.75">
      <c r="A1"/>
      <c r="B1" s="100" t="s">
        <v>198</v>
      </c>
      <c r="C1" s="53"/>
      <c r="D1" s="12"/>
      <c r="E1" s="101"/>
      <c r="F1" s="103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64" t="s">
        <v>15</v>
      </c>
      <c r="C3" s="64" t="s">
        <v>16</v>
      </c>
      <c r="D3" s="64" t="s">
        <v>17</v>
      </c>
      <c r="E3" s="19" t="s">
        <v>18</v>
      </c>
      <c r="F3" s="65" t="s">
        <v>19</v>
      </c>
      <c r="G3" s="65" t="s">
        <v>20</v>
      </c>
      <c r="H3" s="65" t="s">
        <v>21</v>
      </c>
      <c r="I3" s="66" t="s">
        <v>211</v>
      </c>
      <c r="J3" s="65" t="s">
        <v>22</v>
      </c>
      <c r="K3" s="111" t="s">
        <v>23</v>
      </c>
      <c r="L3" s="111" t="s">
        <v>24</v>
      </c>
    </row>
    <row r="4" spans="1:12" s="135" customFormat="1" ht="67.5">
      <c r="A4" s="70">
        <v>1</v>
      </c>
      <c r="B4" s="75" t="s">
        <v>199</v>
      </c>
      <c r="C4" s="69" t="s">
        <v>200</v>
      </c>
      <c r="D4" s="70" t="s">
        <v>27</v>
      </c>
      <c r="E4" s="71">
        <v>300</v>
      </c>
      <c r="F4" s="231"/>
      <c r="G4" s="84"/>
      <c r="H4" s="84"/>
      <c r="I4" s="85"/>
      <c r="J4" s="84"/>
      <c r="K4" s="232"/>
      <c r="L4" s="204" t="s">
        <v>28</v>
      </c>
    </row>
    <row r="5" spans="1:12" s="135" customFormat="1" ht="112.5">
      <c r="A5" s="70">
        <v>2</v>
      </c>
      <c r="B5" s="75" t="s">
        <v>201</v>
      </c>
      <c r="C5" s="69" t="s">
        <v>202</v>
      </c>
      <c r="D5" s="70" t="s">
        <v>27</v>
      </c>
      <c r="E5" s="71">
        <v>25</v>
      </c>
      <c r="F5" s="35"/>
      <c r="G5" s="84"/>
      <c r="H5" s="84"/>
      <c r="I5" s="85"/>
      <c r="J5" s="84"/>
      <c r="K5" s="232"/>
      <c r="L5" s="204"/>
    </row>
    <row r="6" spans="1:12" s="1" customFormat="1" ht="11.25">
      <c r="A6" s="143"/>
      <c r="B6" s="95"/>
      <c r="C6" s="94"/>
      <c r="D6" s="122"/>
      <c r="E6" s="123"/>
      <c r="F6" s="102"/>
      <c r="G6" s="125" t="s">
        <v>38</v>
      </c>
      <c r="H6" s="126">
        <f>SUM(H4:H5)</f>
        <v>0</v>
      </c>
      <c r="I6" s="126"/>
      <c r="J6" s="126">
        <f>SUM(J4:J5)</f>
        <v>0</v>
      </c>
      <c r="K6" s="144"/>
      <c r="L6" s="144"/>
    </row>
    <row r="8" ht="33.75">
      <c r="B8" s="267" t="s">
        <v>203</v>
      </c>
    </row>
    <row r="9" ht="12.75">
      <c r="B9" s="233"/>
    </row>
    <row r="10" ht="12.75">
      <c r="B10" s="234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9"/>
  <sheetViews>
    <sheetView zoomScale="105" zoomScaleNormal="105" zoomScalePageLayoutView="0" workbookViewId="0" topLeftCell="A1">
      <selection activeCell="G17" sqref="G17:G18"/>
    </sheetView>
  </sheetViews>
  <sheetFormatPr defaultColWidth="11.57421875" defaultRowHeight="12.75"/>
  <cols>
    <col min="1" max="1" width="3.140625" style="0" customWidth="1"/>
    <col min="2" max="2" width="47.140625" style="0" customWidth="1"/>
    <col min="3" max="3" width="10.28125" style="0" customWidth="1"/>
    <col min="4" max="4" width="3.57421875" style="0" customWidth="1"/>
    <col min="5" max="5" width="9.140625" style="235" customWidth="1"/>
    <col min="6" max="6" width="5.7109375" style="0" customWidth="1"/>
    <col min="7" max="7" width="5.421875" style="0" customWidth="1"/>
    <col min="8" max="8" width="7.57421875" style="0" customWidth="1"/>
    <col min="9" max="9" width="3.7109375" style="0" customWidth="1"/>
    <col min="10" max="10" width="7.140625" style="0" customWidth="1"/>
    <col min="11" max="12" width="9.140625" style="0" customWidth="1"/>
  </cols>
  <sheetData>
    <row r="1" spans="1:12" s="243" customFormat="1" ht="13.5">
      <c r="A1"/>
      <c r="B1" s="236" t="s">
        <v>204</v>
      </c>
      <c r="C1" s="237"/>
      <c r="D1" s="238"/>
      <c r="E1" s="239"/>
      <c r="F1" s="240"/>
      <c r="G1" s="240"/>
      <c r="H1" s="240"/>
      <c r="I1" s="241"/>
      <c r="J1" s="240"/>
      <c r="K1" s="242"/>
      <c r="L1" s="242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111" t="s">
        <v>15</v>
      </c>
      <c r="C3" s="111" t="s">
        <v>16</v>
      </c>
      <c r="D3" s="64" t="s">
        <v>17</v>
      </c>
      <c r="E3" s="19" t="s">
        <v>18</v>
      </c>
      <c r="F3" s="65" t="s">
        <v>19</v>
      </c>
      <c r="G3" s="198" t="s">
        <v>20</v>
      </c>
      <c r="H3" s="198" t="s">
        <v>21</v>
      </c>
      <c r="I3" s="199" t="s">
        <v>211</v>
      </c>
      <c r="J3" s="65" t="s">
        <v>22</v>
      </c>
      <c r="K3" s="64" t="s">
        <v>23</v>
      </c>
      <c r="L3" s="111" t="s">
        <v>24</v>
      </c>
    </row>
    <row r="4" spans="1:12" s="1" customFormat="1" ht="45">
      <c r="A4" s="213">
        <v>1</v>
      </c>
      <c r="B4" s="26" t="s">
        <v>205</v>
      </c>
      <c r="C4" s="26" t="s">
        <v>49</v>
      </c>
      <c r="D4" s="79" t="s">
        <v>27</v>
      </c>
      <c r="E4" s="71">
        <v>20</v>
      </c>
      <c r="F4" s="72"/>
      <c r="G4" s="90"/>
      <c r="H4" s="90"/>
      <c r="I4" s="244"/>
      <c r="J4" s="72"/>
      <c r="K4" s="245"/>
      <c r="L4" s="152" t="s">
        <v>28</v>
      </c>
    </row>
    <row r="5" spans="1:12" s="1" customFormat="1" ht="45">
      <c r="A5" s="213">
        <v>2</v>
      </c>
      <c r="B5" s="26" t="s">
        <v>205</v>
      </c>
      <c r="C5" s="26" t="s">
        <v>206</v>
      </c>
      <c r="D5" s="79" t="s">
        <v>27</v>
      </c>
      <c r="E5" s="71">
        <v>5</v>
      </c>
      <c r="F5" s="72"/>
      <c r="G5" s="90"/>
      <c r="H5" s="90"/>
      <c r="I5" s="244"/>
      <c r="J5" s="72"/>
      <c r="K5" s="245"/>
      <c r="L5" s="152"/>
    </row>
    <row r="6" spans="1:12" s="1" customFormat="1" ht="33.75">
      <c r="A6" s="213">
        <v>3</v>
      </c>
      <c r="B6" s="26" t="s">
        <v>207</v>
      </c>
      <c r="C6" s="26" t="s">
        <v>208</v>
      </c>
      <c r="D6" s="79" t="s">
        <v>27</v>
      </c>
      <c r="E6" s="71">
        <v>5</v>
      </c>
      <c r="F6" s="72"/>
      <c r="G6" s="90"/>
      <c r="H6" s="90"/>
      <c r="I6" s="244"/>
      <c r="J6" s="72"/>
      <c r="K6" s="245"/>
      <c r="L6" s="152"/>
    </row>
    <row r="7" spans="1:12" s="1" customFormat="1" ht="11.25">
      <c r="A7" s="143"/>
      <c r="B7" s="211"/>
      <c r="C7" s="206"/>
      <c r="D7" s="207"/>
      <c r="E7" s="181"/>
      <c r="F7" s="226"/>
      <c r="G7" s="227" t="s">
        <v>38</v>
      </c>
      <c r="H7" s="126">
        <f>SUM(H4:H6)</f>
        <v>0</v>
      </c>
      <c r="I7" s="208"/>
      <c r="J7" s="209">
        <f>SUM(J4:J6)</f>
        <v>0</v>
      </c>
      <c r="K7" s="144"/>
      <c r="L7" s="144"/>
    </row>
    <row r="9" ht="24">
      <c r="B9" s="266" t="s">
        <v>209</v>
      </c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7"/>
  <sheetViews>
    <sheetView zoomScale="105" zoomScaleNormal="105" zoomScalePageLayoutView="0" workbookViewId="0" topLeftCell="A1">
      <selection activeCell="G17" sqref="G17"/>
    </sheetView>
  </sheetViews>
  <sheetFormatPr defaultColWidth="11.57421875" defaultRowHeight="12.75"/>
  <cols>
    <col min="1" max="1" width="3.8515625" style="0" customWidth="1"/>
    <col min="2" max="2" width="47.140625" style="50" customWidth="1"/>
    <col min="3" max="3" width="11.57421875" style="50" customWidth="1"/>
    <col min="4" max="4" width="4.28125" style="0" customWidth="1"/>
    <col min="5" max="5" width="6.00390625" style="0" customWidth="1"/>
    <col min="6" max="7" width="6.140625" style="0" customWidth="1"/>
    <col min="8" max="8" width="7.421875" style="0" customWidth="1"/>
    <col min="9" max="9" width="3.7109375" style="0" customWidth="1"/>
    <col min="10" max="10" width="7.140625" style="0" customWidth="1"/>
    <col min="11" max="12" width="9.140625" style="0" customWidth="1"/>
  </cols>
  <sheetData>
    <row r="1" spans="1:10" s="9" customFormat="1" ht="12.75">
      <c r="A1"/>
      <c r="B1" s="10" t="s">
        <v>210</v>
      </c>
      <c r="C1" s="53"/>
      <c r="D1" s="12"/>
      <c r="E1" s="13"/>
      <c r="F1" s="14"/>
      <c r="G1" s="14"/>
      <c r="H1" s="14"/>
      <c r="I1" s="15"/>
      <c r="J1" s="14"/>
    </row>
    <row r="2" spans="1:10" s="1" customFormat="1" ht="11.25">
      <c r="A2" s="16"/>
      <c r="B2" s="2"/>
      <c r="C2" s="3"/>
      <c r="D2" s="4"/>
      <c r="E2" s="5"/>
      <c r="F2" s="7"/>
      <c r="G2" s="7"/>
      <c r="H2" s="7"/>
      <c r="I2" s="8"/>
      <c r="J2" s="7"/>
    </row>
    <row r="3" spans="1:12" s="24" customFormat="1" ht="33.75">
      <c r="A3" s="246" t="s">
        <v>14</v>
      </c>
      <c r="B3" s="247" t="s">
        <v>15</v>
      </c>
      <c r="C3" s="247" t="s">
        <v>16</v>
      </c>
      <c r="D3" s="246" t="s">
        <v>17</v>
      </c>
      <c r="E3" s="169" t="s">
        <v>18</v>
      </c>
      <c r="F3" s="170" t="s">
        <v>19</v>
      </c>
      <c r="G3" s="171" t="s">
        <v>20</v>
      </c>
      <c r="H3" s="171" t="s">
        <v>21</v>
      </c>
      <c r="I3" s="172" t="s">
        <v>211</v>
      </c>
      <c r="J3" s="170" t="s">
        <v>22</v>
      </c>
      <c r="K3" s="246" t="s">
        <v>23</v>
      </c>
      <c r="L3" s="247" t="s">
        <v>24</v>
      </c>
    </row>
    <row r="4" spans="1:12" s="1" customFormat="1" ht="90">
      <c r="A4" s="25">
        <v>1</v>
      </c>
      <c r="B4" s="26" t="s">
        <v>0</v>
      </c>
      <c r="C4" s="27" t="s">
        <v>84</v>
      </c>
      <c r="D4" s="25" t="s">
        <v>47</v>
      </c>
      <c r="E4" s="28">
        <v>14</v>
      </c>
      <c r="F4" s="84"/>
      <c r="G4" s="30"/>
      <c r="H4" s="30"/>
      <c r="I4" s="73"/>
      <c r="J4" s="72"/>
      <c r="K4" s="74"/>
      <c r="L4" s="37"/>
    </row>
    <row r="5" spans="1:12" s="1" customFormat="1" ht="78.75">
      <c r="A5" s="25">
        <v>2</v>
      </c>
      <c r="B5" s="26" t="s">
        <v>1</v>
      </c>
      <c r="C5" s="27" t="s">
        <v>96</v>
      </c>
      <c r="D5" s="25" t="s">
        <v>47</v>
      </c>
      <c r="E5" s="28">
        <v>9</v>
      </c>
      <c r="F5" s="84"/>
      <c r="G5" s="30"/>
      <c r="H5" s="30"/>
      <c r="I5" s="73"/>
      <c r="J5" s="72"/>
      <c r="K5" s="74"/>
      <c r="L5" s="37"/>
    </row>
    <row r="6" spans="1:12" s="1" customFormat="1" ht="11.25">
      <c r="A6" s="248"/>
      <c r="B6" s="40"/>
      <c r="C6" s="41"/>
      <c r="D6" s="42"/>
      <c r="E6" s="43"/>
      <c r="F6" s="99"/>
      <c r="G6" s="227" t="s">
        <v>38</v>
      </c>
      <c r="H6" s="209">
        <f>SUM(H4:H5)</f>
        <v>0</v>
      </c>
      <c r="I6" s="209"/>
      <c r="J6" s="209">
        <f>SUM(J4:J5)</f>
        <v>0</v>
      </c>
      <c r="K6" s="249"/>
      <c r="L6" s="249"/>
    </row>
    <row r="7" spans="1:12" s="1" customFormat="1" ht="22.5">
      <c r="A7" s="39"/>
      <c r="B7" s="26" t="s">
        <v>2</v>
      </c>
      <c r="C7" s="41"/>
      <c r="D7" s="42"/>
      <c r="E7" s="43"/>
      <c r="F7" s="99"/>
      <c r="G7" s="250"/>
      <c r="H7" s="251"/>
      <c r="I7" s="252"/>
      <c r="J7" s="251"/>
      <c r="K7" s="249"/>
      <c r="L7" s="249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"/>
  <sheetViews>
    <sheetView zoomScale="105" zoomScaleNormal="105" zoomScalePageLayoutView="0" workbookViewId="0" topLeftCell="A1">
      <selection activeCell="E15" sqref="E15"/>
    </sheetView>
  </sheetViews>
  <sheetFormatPr defaultColWidth="11.57421875" defaultRowHeight="12.75"/>
  <cols>
    <col min="1" max="1" width="3.003906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9.421875" style="0" customWidth="1"/>
    <col min="6" max="6" width="5.7109375" style="0" customWidth="1"/>
    <col min="7" max="7" width="5.28125" style="0" customWidth="1"/>
    <col min="8" max="8" width="7.140625" style="0" customWidth="1"/>
    <col min="9" max="9" width="3.7109375" style="0" customWidth="1"/>
    <col min="10" max="10" width="7.00390625" style="0" customWidth="1"/>
    <col min="11" max="12" width="9.140625" style="0" customWidth="1"/>
  </cols>
  <sheetData>
    <row r="1" spans="1:12" s="9" customFormat="1" ht="12.75">
      <c r="A1"/>
      <c r="B1" s="100" t="s">
        <v>3</v>
      </c>
      <c r="C1" s="53"/>
      <c r="D1" s="12"/>
      <c r="E1" s="101"/>
      <c r="F1" s="103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111" t="s">
        <v>15</v>
      </c>
      <c r="C3" s="111" t="s">
        <v>16</v>
      </c>
      <c r="D3" s="64" t="s">
        <v>17</v>
      </c>
      <c r="E3" s="19" t="s">
        <v>18</v>
      </c>
      <c r="F3" s="65" t="s">
        <v>19</v>
      </c>
      <c r="G3" s="198" t="s">
        <v>20</v>
      </c>
      <c r="H3" s="198" t="s">
        <v>21</v>
      </c>
      <c r="I3" s="199" t="s">
        <v>211</v>
      </c>
      <c r="J3" s="65" t="s">
        <v>22</v>
      </c>
      <c r="K3" s="64" t="s">
        <v>23</v>
      </c>
      <c r="L3" s="111" t="s">
        <v>24</v>
      </c>
    </row>
    <row r="4" spans="1:12" s="1" customFormat="1" ht="146.25">
      <c r="A4" s="213">
        <v>1</v>
      </c>
      <c r="B4" s="253" t="s">
        <v>4</v>
      </c>
      <c r="C4" s="78" t="s">
        <v>5</v>
      </c>
      <c r="D4" s="79" t="s">
        <v>67</v>
      </c>
      <c r="E4" s="71">
        <v>6</v>
      </c>
      <c r="F4" s="72"/>
      <c r="G4" s="90"/>
      <c r="H4" s="90"/>
      <c r="I4" s="244"/>
      <c r="J4" s="72"/>
      <c r="K4" s="254"/>
      <c r="L4" s="152" t="s">
        <v>28</v>
      </c>
    </row>
    <row r="5" spans="1:12" s="1" customFormat="1" ht="11.25">
      <c r="A5" s="143"/>
      <c r="B5" s="211"/>
      <c r="C5" s="206"/>
      <c r="D5" s="207"/>
      <c r="E5" s="181"/>
      <c r="F5" s="226"/>
      <c r="G5" s="227" t="s">
        <v>38</v>
      </c>
      <c r="H5" s="126">
        <f>SUM(H4)</f>
        <v>0</v>
      </c>
      <c r="I5" s="126"/>
      <c r="J5" s="126">
        <f>SUM(J4)</f>
        <v>0</v>
      </c>
      <c r="K5" s="144"/>
      <c r="L5" s="144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zoomScale="105" zoomScaleNormal="105" zoomScalePageLayoutView="0" workbookViewId="0" topLeftCell="A4">
      <selection activeCell="P5" sqref="P5"/>
    </sheetView>
  </sheetViews>
  <sheetFormatPr defaultColWidth="11.57421875" defaultRowHeight="12.75"/>
  <cols>
    <col min="1" max="1" width="3.003906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9.421875" style="0" customWidth="1"/>
    <col min="6" max="6" width="5.7109375" style="0" customWidth="1"/>
    <col min="7" max="7" width="5.28125" style="0" customWidth="1"/>
    <col min="8" max="8" width="7.140625" style="0" customWidth="1"/>
    <col min="9" max="9" width="3.7109375" style="0" customWidth="1"/>
    <col min="10" max="10" width="7.00390625" style="0" customWidth="1"/>
    <col min="11" max="12" width="9.140625" style="0" customWidth="1"/>
  </cols>
  <sheetData>
    <row r="1" spans="1:12" s="9" customFormat="1" ht="12.75">
      <c r="A1"/>
      <c r="B1" s="100" t="s">
        <v>6</v>
      </c>
      <c r="C1" s="53"/>
      <c r="D1" s="12"/>
      <c r="E1" s="101"/>
      <c r="F1" s="103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111" t="s">
        <v>15</v>
      </c>
      <c r="C3" s="111" t="s">
        <v>16</v>
      </c>
      <c r="D3" s="64" t="s">
        <v>17</v>
      </c>
      <c r="E3" s="19" t="s">
        <v>18</v>
      </c>
      <c r="F3" s="65" t="s">
        <v>19</v>
      </c>
      <c r="G3" s="198" t="s">
        <v>20</v>
      </c>
      <c r="H3" s="198" t="s">
        <v>21</v>
      </c>
      <c r="I3" s="199" t="s">
        <v>211</v>
      </c>
      <c r="J3" s="65" t="s">
        <v>22</v>
      </c>
      <c r="K3" s="64" t="s">
        <v>23</v>
      </c>
      <c r="L3" s="111" t="s">
        <v>24</v>
      </c>
    </row>
    <row r="4" spans="1:12" s="1" customFormat="1" ht="135">
      <c r="A4" s="213">
        <v>1</v>
      </c>
      <c r="B4" s="3" t="s">
        <v>7</v>
      </c>
      <c r="C4" s="78" t="s">
        <v>8</v>
      </c>
      <c r="D4" s="79" t="s">
        <v>67</v>
      </c>
      <c r="E4" s="71">
        <v>36</v>
      </c>
      <c r="F4" s="72"/>
      <c r="G4" s="90"/>
      <c r="H4" s="90"/>
      <c r="I4" s="244"/>
      <c r="J4" s="72"/>
      <c r="K4" s="254"/>
      <c r="L4" s="152" t="s">
        <v>28</v>
      </c>
    </row>
    <row r="5" spans="1:12" s="1" customFormat="1" ht="135">
      <c r="A5" s="213">
        <v>2</v>
      </c>
      <c r="B5" s="77" t="s">
        <v>9</v>
      </c>
      <c r="C5" s="78" t="s">
        <v>8</v>
      </c>
      <c r="D5" s="79" t="s">
        <v>67</v>
      </c>
      <c r="E5" s="71">
        <v>12</v>
      </c>
      <c r="F5" s="72"/>
      <c r="G5" s="90"/>
      <c r="H5" s="90"/>
      <c r="I5" s="244"/>
      <c r="J5" s="72"/>
      <c r="K5" s="254"/>
      <c r="L5" s="152"/>
    </row>
    <row r="6" spans="1:12" s="1" customFormat="1" ht="22.5">
      <c r="A6" s="213">
        <v>3</v>
      </c>
      <c r="B6" s="77" t="s">
        <v>10</v>
      </c>
      <c r="C6" s="78" t="s">
        <v>11</v>
      </c>
      <c r="D6" s="79" t="s">
        <v>67</v>
      </c>
      <c r="E6" s="71">
        <v>1</v>
      </c>
      <c r="F6" s="72"/>
      <c r="G6" s="90"/>
      <c r="H6" s="90"/>
      <c r="I6" s="244"/>
      <c r="J6" s="72"/>
      <c r="K6" s="254"/>
      <c r="L6" s="152"/>
    </row>
    <row r="7" spans="1:12" s="1" customFormat="1" ht="11.25">
      <c r="A7" s="143"/>
      <c r="B7" s="211"/>
      <c r="C7" s="206"/>
      <c r="D7" s="207"/>
      <c r="E7" s="181"/>
      <c r="F7" s="226"/>
      <c r="G7" s="227" t="s">
        <v>38</v>
      </c>
      <c r="H7" s="126">
        <f>SUM(H4:H6)</f>
        <v>0</v>
      </c>
      <c r="I7" s="126"/>
      <c r="J7" s="126">
        <f>SUM(J4:J6)</f>
        <v>0</v>
      </c>
      <c r="K7" s="144"/>
      <c r="L7" s="144"/>
    </row>
    <row r="8" ht="22.5">
      <c r="B8" s="27" t="s">
        <v>12</v>
      </c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105" zoomScaleNormal="105" zoomScalePageLayoutView="0" workbookViewId="0" topLeftCell="A19">
      <selection activeCell="G25" sqref="G25"/>
    </sheetView>
  </sheetViews>
  <sheetFormatPr defaultColWidth="11.57421875" defaultRowHeight="12.75"/>
  <cols>
    <col min="1" max="1" width="3.421875" style="50" customWidth="1"/>
    <col min="2" max="2" width="47.140625" style="50" customWidth="1"/>
    <col min="3" max="3" width="11.57421875" style="50" customWidth="1"/>
    <col min="4" max="4" width="4.28125" style="50" customWidth="1"/>
    <col min="5" max="5" width="9.28125" style="50" customWidth="1"/>
    <col min="6" max="6" width="6.28125" style="51" customWidth="1"/>
    <col min="7" max="7" width="6.28125" style="50" customWidth="1"/>
    <col min="8" max="8" width="8.140625" style="50" customWidth="1"/>
    <col min="9" max="9" width="4.57421875" style="50" customWidth="1"/>
    <col min="10" max="10" width="8.140625" style="50" customWidth="1"/>
    <col min="11" max="12" width="9.140625" style="0" customWidth="1"/>
    <col min="13" max="251" width="11.57421875" style="50" customWidth="1"/>
  </cols>
  <sheetData>
    <row r="1" spans="1:12" s="53" customFormat="1" ht="12.75">
      <c r="A1"/>
      <c r="B1" s="52" t="s">
        <v>41</v>
      </c>
      <c r="D1" s="54"/>
      <c r="E1" s="55"/>
      <c r="F1" s="56"/>
      <c r="G1" s="57"/>
      <c r="H1" s="57"/>
      <c r="I1" s="58"/>
      <c r="J1" s="57"/>
      <c r="K1" s="9"/>
      <c r="L1" s="9"/>
    </row>
    <row r="2" spans="1:12" s="3" customFormat="1" ht="11.25">
      <c r="A2" s="59"/>
      <c r="B2" s="2"/>
      <c r="D2" s="60"/>
      <c r="E2" s="61"/>
      <c r="F2" s="56"/>
      <c r="G2" s="62"/>
      <c r="H2" s="62"/>
      <c r="I2" s="63"/>
      <c r="J2" s="62"/>
      <c r="K2" s="1"/>
      <c r="L2" s="1"/>
    </row>
    <row r="3" spans="1:12" s="24" customFormat="1" ht="33.75">
      <c r="A3" s="64" t="s">
        <v>14</v>
      </c>
      <c r="B3" s="64" t="s">
        <v>15</v>
      </c>
      <c r="C3" s="64" t="s">
        <v>16</v>
      </c>
      <c r="D3" s="64" t="s">
        <v>17</v>
      </c>
      <c r="E3" s="19" t="s">
        <v>18</v>
      </c>
      <c r="F3" s="65" t="s">
        <v>19</v>
      </c>
      <c r="G3" s="65" t="s">
        <v>20</v>
      </c>
      <c r="H3" s="65" t="s">
        <v>21</v>
      </c>
      <c r="I3" s="66" t="s">
        <v>211</v>
      </c>
      <c r="J3" s="65" t="s">
        <v>22</v>
      </c>
      <c r="K3" s="64" t="s">
        <v>23</v>
      </c>
      <c r="L3" s="64" t="s">
        <v>24</v>
      </c>
    </row>
    <row r="4" spans="1:12" s="3" customFormat="1" ht="78.75">
      <c r="A4" s="67">
        <v>1</v>
      </c>
      <c r="B4" s="68" t="s">
        <v>42</v>
      </c>
      <c r="C4" s="69" t="s">
        <v>43</v>
      </c>
      <c r="D4" s="70" t="s">
        <v>44</v>
      </c>
      <c r="E4" s="71">
        <v>4000</v>
      </c>
      <c r="F4" s="72"/>
      <c r="G4" s="72"/>
      <c r="H4" s="72"/>
      <c r="I4" s="73"/>
      <c r="J4" s="72"/>
      <c r="K4" s="74"/>
      <c r="L4" s="37" t="s">
        <v>28</v>
      </c>
    </row>
    <row r="5" spans="1:12" s="3" customFormat="1" ht="78.75">
      <c r="A5" s="67">
        <v>2</v>
      </c>
      <c r="B5" s="75" t="s">
        <v>45</v>
      </c>
      <c r="C5" s="69" t="s">
        <v>46</v>
      </c>
      <c r="D5" s="70" t="s">
        <v>47</v>
      </c>
      <c r="E5" s="71">
        <v>180</v>
      </c>
      <c r="F5" s="76"/>
      <c r="G5" s="72"/>
      <c r="H5" s="72"/>
      <c r="I5" s="73"/>
      <c r="J5" s="72"/>
      <c r="K5" s="74"/>
      <c r="L5" s="37"/>
    </row>
    <row r="6" spans="1:12" s="3" customFormat="1" ht="33.75">
      <c r="A6" s="67">
        <v>3</v>
      </c>
      <c r="B6" s="77" t="s">
        <v>48</v>
      </c>
      <c r="C6" s="78" t="s">
        <v>49</v>
      </c>
      <c r="D6" s="79" t="s">
        <v>44</v>
      </c>
      <c r="E6" s="71">
        <v>140</v>
      </c>
      <c r="F6" s="72"/>
      <c r="G6" s="72"/>
      <c r="H6" s="72"/>
      <c r="I6" s="73"/>
      <c r="J6" s="72"/>
      <c r="K6" s="74"/>
      <c r="L6" s="80" t="s">
        <v>28</v>
      </c>
    </row>
    <row r="7" spans="1:12" s="3" customFormat="1" ht="22.5">
      <c r="A7" s="67">
        <v>4</v>
      </c>
      <c r="B7" s="77" t="s">
        <v>50</v>
      </c>
      <c r="C7" s="78" t="s">
        <v>51</v>
      </c>
      <c r="D7" s="79" t="s">
        <v>44</v>
      </c>
      <c r="E7" s="71">
        <v>1330</v>
      </c>
      <c r="F7" s="76"/>
      <c r="G7" s="72"/>
      <c r="H7" s="72"/>
      <c r="I7" s="73"/>
      <c r="J7" s="72"/>
      <c r="K7" s="74"/>
      <c r="L7" s="80" t="s">
        <v>28</v>
      </c>
    </row>
    <row r="8" spans="1:12" s="3" customFormat="1" ht="22.5">
      <c r="A8" s="67">
        <v>5</v>
      </c>
      <c r="B8" s="77" t="s">
        <v>50</v>
      </c>
      <c r="C8" s="78" t="s">
        <v>52</v>
      </c>
      <c r="D8" s="79" t="s">
        <v>44</v>
      </c>
      <c r="E8" s="71">
        <v>80</v>
      </c>
      <c r="F8" s="76"/>
      <c r="G8" s="72"/>
      <c r="H8" s="72"/>
      <c r="I8" s="73"/>
      <c r="J8" s="72"/>
      <c r="K8" s="74"/>
      <c r="L8" s="81" t="s">
        <v>28</v>
      </c>
    </row>
    <row r="9" spans="1:12" s="88" customFormat="1" ht="33.75">
      <c r="A9" s="82">
        <v>6</v>
      </c>
      <c r="B9" s="75" t="s">
        <v>53</v>
      </c>
      <c r="C9" s="69" t="s">
        <v>54</v>
      </c>
      <c r="D9" s="70" t="s">
        <v>44</v>
      </c>
      <c r="E9" s="71">
        <v>1720</v>
      </c>
      <c r="F9" s="83"/>
      <c r="G9" s="84"/>
      <c r="H9" s="84"/>
      <c r="I9" s="85"/>
      <c r="J9" s="72"/>
      <c r="K9" s="86"/>
      <c r="L9" s="87" t="s">
        <v>28</v>
      </c>
    </row>
    <row r="10" spans="1:12" s="3" customFormat="1" ht="33.75">
      <c r="A10" s="67">
        <v>7</v>
      </c>
      <c r="B10" s="77" t="s">
        <v>55</v>
      </c>
      <c r="C10" s="78" t="s">
        <v>35</v>
      </c>
      <c r="D10" s="79" t="s">
        <v>44</v>
      </c>
      <c r="E10" s="274">
        <v>430</v>
      </c>
      <c r="F10" s="275"/>
      <c r="G10" s="264"/>
      <c r="H10" s="264"/>
      <c r="I10" s="276"/>
      <c r="J10" s="264"/>
      <c r="K10" s="74"/>
      <c r="L10" s="81"/>
    </row>
    <row r="11" spans="1:12" s="3" customFormat="1" ht="33.75">
      <c r="A11" s="67">
        <v>8</v>
      </c>
      <c r="B11" s="77" t="s">
        <v>55</v>
      </c>
      <c r="C11" s="78" t="s">
        <v>56</v>
      </c>
      <c r="D11" s="272" t="s">
        <v>44</v>
      </c>
      <c r="E11" s="279">
        <v>10</v>
      </c>
      <c r="F11" s="255"/>
      <c r="G11" s="256"/>
      <c r="H11" s="256"/>
      <c r="I11" s="280"/>
      <c r="J11" s="256"/>
      <c r="K11" s="36"/>
      <c r="L11" s="269"/>
    </row>
    <row r="12" spans="1:12" s="3" customFormat="1" ht="45">
      <c r="A12" s="67">
        <v>9</v>
      </c>
      <c r="B12" s="77" t="s">
        <v>57</v>
      </c>
      <c r="C12" s="78" t="s">
        <v>58</v>
      </c>
      <c r="D12" s="272" t="s">
        <v>44</v>
      </c>
      <c r="E12" s="279">
        <v>1376</v>
      </c>
      <c r="F12" s="256"/>
      <c r="G12" s="256"/>
      <c r="H12" s="256"/>
      <c r="I12" s="280"/>
      <c r="J12" s="256"/>
      <c r="K12" s="273"/>
      <c r="L12" s="271"/>
    </row>
    <row r="13" spans="1:12" s="3" customFormat="1" ht="45">
      <c r="A13" s="67">
        <v>10</v>
      </c>
      <c r="B13" s="77" t="s">
        <v>57</v>
      </c>
      <c r="C13" s="78" t="s">
        <v>59</v>
      </c>
      <c r="D13" s="272" t="s">
        <v>44</v>
      </c>
      <c r="E13" s="279">
        <v>2200</v>
      </c>
      <c r="F13" s="256"/>
      <c r="G13" s="256"/>
      <c r="H13" s="256"/>
      <c r="I13" s="280"/>
      <c r="J13" s="256"/>
      <c r="K13" s="273"/>
      <c r="L13" s="271"/>
    </row>
    <row r="14" spans="1:12" s="3" customFormat="1" ht="67.5">
      <c r="A14" s="67">
        <v>11</v>
      </c>
      <c r="B14" s="77" t="s">
        <v>60</v>
      </c>
      <c r="C14" s="78" t="s">
        <v>61</v>
      </c>
      <c r="D14" s="272" t="s">
        <v>44</v>
      </c>
      <c r="E14" s="279">
        <v>86</v>
      </c>
      <c r="F14" s="255"/>
      <c r="G14" s="256"/>
      <c r="H14" s="256"/>
      <c r="I14" s="280"/>
      <c r="J14" s="256"/>
      <c r="K14" s="36"/>
      <c r="L14" s="270"/>
    </row>
    <row r="15" spans="1:12" s="3" customFormat="1" ht="56.25">
      <c r="A15" s="67">
        <v>12</v>
      </c>
      <c r="B15" s="77" t="s">
        <v>62</v>
      </c>
      <c r="C15" s="78" t="s">
        <v>63</v>
      </c>
      <c r="D15" s="272" t="s">
        <v>44</v>
      </c>
      <c r="E15" s="279">
        <v>700</v>
      </c>
      <c r="F15" s="256"/>
      <c r="G15" s="256"/>
      <c r="H15" s="256"/>
      <c r="I15" s="280"/>
      <c r="J15" s="256"/>
      <c r="K15" s="36"/>
      <c r="L15" s="81"/>
    </row>
    <row r="16" spans="1:12" s="3" customFormat="1" ht="22.5">
      <c r="A16" s="67">
        <v>13</v>
      </c>
      <c r="B16" s="77" t="s">
        <v>64</v>
      </c>
      <c r="C16" s="78" t="s">
        <v>51</v>
      </c>
      <c r="D16" s="272" t="s">
        <v>44</v>
      </c>
      <c r="E16" s="279">
        <v>240</v>
      </c>
      <c r="F16" s="256"/>
      <c r="G16" s="256"/>
      <c r="H16" s="256"/>
      <c r="I16" s="280"/>
      <c r="J16" s="256"/>
      <c r="K16" s="36"/>
      <c r="L16" s="81"/>
    </row>
    <row r="17" spans="1:12" s="1" customFormat="1" ht="67.5">
      <c r="A17" s="67">
        <v>14</v>
      </c>
      <c r="B17" s="77" t="s">
        <v>65</v>
      </c>
      <c r="C17" s="78" t="s">
        <v>66</v>
      </c>
      <c r="D17" s="79" t="s">
        <v>67</v>
      </c>
      <c r="E17" s="277">
        <v>150</v>
      </c>
      <c r="F17" s="278"/>
      <c r="G17" s="278"/>
      <c r="H17" s="278"/>
      <c r="I17" s="244"/>
      <c r="J17" s="278"/>
      <c r="K17" s="92"/>
      <c r="L17" s="93" t="s">
        <v>28</v>
      </c>
    </row>
    <row r="18" spans="1:12" s="1" customFormat="1" ht="56.25">
      <c r="A18" s="67">
        <v>15</v>
      </c>
      <c r="B18" s="77" t="s">
        <v>68</v>
      </c>
      <c r="C18" s="78" t="s">
        <v>69</v>
      </c>
      <c r="D18" s="79" t="s">
        <v>70</v>
      </c>
      <c r="E18" s="71">
        <v>24</v>
      </c>
      <c r="F18" s="264"/>
      <c r="G18" s="72"/>
      <c r="H18" s="72"/>
      <c r="I18" s="73"/>
      <c r="J18" s="72"/>
      <c r="K18" s="92"/>
      <c r="L18" s="93"/>
    </row>
    <row r="19" spans="1:12" s="3" customFormat="1" ht="12.75">
      <c r="A19" s="94"/>
      <c r="B19" s="95"/>
      <c r="C19" s="94"/>
      <c r="D19" s="96"/>
      <c r="E19" s="97"/>
      <c r="F19" s="282"/>
      <c r="G19" s="281" t="s">
        <v>38</v>
      </c>
      <c r="H19" s="98">
        <f>SUM(H4:H18)</f>
        <v>0</v>
      </c>
      <c r="I19" s="98"/>
      <c r="J19" s="98">
        <f>SUM(J4:J18)</f>
        <v>0</v>
      </c>
      <c r="K19"/>
      <c r="L19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105" zoomScaleNormal="105" zoomScalePageLayoutView="0" workbookViewId="0" topLeftCell="A1">
      <selection activeCell="B24" sqref="B24"/>
    </sheetView>
  </sheetViews>
  <sheetFormatPr defaultColWidth="11.57421875" defaultRowHeight="12.75"/>
  <cols>
    <col min="1" max="1" width="3.140625" style="0" customWidth="1"/>
    <col min="2" max="2" width="47.140625" style="0" customWidth="1"/>
    <col min="3" max="3" width="11.57421875" style="0" customWidth="1"/>
    <col min="4" max="4" width="4.28125" style="0" customWidth="1"/>
    <col min="5" max="5" width="5.8515625" style="0" customWidth="1"/>
    <col min="6" max="6" width="6.140625" style="99" customWidth="1"/>
    <col min="7" max="7" width="6.140625" style="0" customWidth="1"/>
    <col min="8" max="8" width="9.00390625" style="0" customWidth="1"/>
    <col min="9" max="9" width="6.00390625" style="0" customWidth="1"/>
    <col min="10" max="10" width="9.00390625" style="0" customWidth="1"/>
    <col min="11" max="12" width="9.140625" style="0" customWidth="1"/>
  </cols>
  <sheetData>
    <row r="1" spans="1:12" s="9" customFormat="1" ht="12.75">
      <c r="A1"/>
      <c r="B1" s="100" t="s">
        <v>71</v>
      </c>
      <c r="C1" s="53"/>
      <c r="D1" s="12"/>
      <c r="E1" s="101"/>
      <c r="F1" s="102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2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64" t="s">
        <v>15</v>
      </c>
      <c r="C3" s="64" t="s">
        <v>16</v>
      </c>
      <c r="D3" s="64" t="s">
        <v>17</v>
      </c>
      <c r="E3" s="19" t="s">
        <v>18</v>
      </c>
      <c r="F3" s="65" t="s">
        <v>19</v>
      </c>
      <c r="G3" s="65" t="s">
        <v>20</v>
      </c>
      <c r="H3" s="65" t="s">
        <v>21</v>
      </c>
      <c r="I3" s="66" t="s">
        <v>211</v>
      </c>
      <c r="J3" s="65" t="s">
        <v>22</v>
      </c>
      <c r="K3" s="111" t="s">
        <v>23</v>
      </c>
      <c r="L3" s="111" t="s">
        <v>24</v>
      </c>
    </row>
    <row r="4" spans="1:12" s="3" customFormat="1" ht="67.5">
      <c r="A4" s="67">
        <v>1</v>
      </c>
      <c r="B4" s="77" t="s">
        <v>72</v>
      </c>
      <c r="C4" s="78" t="s">
        <v>73</v>
      </c>
      <c r="D4" s="79" t="s">
        <v>44</v>
      </c>
      <c r="E4" s="71">
        <v>5</v>
      </c>
      <c r="F4" s="72"/>
      <c r="G4" s="72"/>
      <c r="H4" s="72"/>
      <c r="I4" s="73"/>
      <c r="J4" s="72"/>
      <c r="K4" s="112"/>
      <c r="L4" s="113" t="s">
        <v>28</v>
      </c>
    </row>
    <row r="5" spans="1:12" s="3" customFormat="1" ht="101.25">
      <c r="A5" s="67">
        <v>2</v>
      </c>
      <c r="B5" s="26" t="s">
        <v>74</v>
      </c>
      <c r="C5" s="78" t="s">
        <v>75</v>
      </c>
      <c r="D5" s="79" t="s">
        <v>44</v>
      </c>
      <c r="E5" s="71">
        <v>36</v>
      </c>
      <c r="F5" s="72"/>
      <c r="G5" s="72"/>
      <c r="H5" s="72"/>
      <c r="I5" s="73"/>
      <c r="J5" s="72"/>
      <c r="K5" s="112"/>
      <c r="L5" s="113" t="s">
        <v>28</v>
      </c>
    </row>
    <row r="6" spans="1:12" s="3" customFormat="1" ht="101.25">
      <c r="A6" s="67">
        <v>3</v>
      </c>
      <c r="B6" s="26" t="s">
        <v>76</v>
      </c>
      <c r="C6" s="78" t="s">
        <v>77</v>
      </c>
      <c r="D6" s="79" t="s">
        <v>44</v>
      </c>
      <c r="E6" s="71">
        <v>130</v>
      </c>
      <c r="F6" s="72"/>
      <c r="G6" s="72"/>
      <c r="H6" s="72"/>
      <c r="I6" s="73"/>
      <c r="J6" s="72"/>
      <c r="K6" s="112"/>
      <c r="L6" s="113" t="s">
        <v>28</v>
      </c>
    </row>
    <row r="7" spans="1:12" s="3" customFormat="1" ht="67.5">
      <c r="A7" s="67">
        <v>4</v>
      </c>
      <c r="B7" s="26" t="s">
        <v>78</v>
      </c>
      <c r="C7" s="78" t="s">
        <v>79</v>
      </c>
      <c r="D7" s="79" t="s">
        <v>44</v>
      </c>
      <c r="E7" s="71">
        <v>155</v>
      </c>
      <c r="F7" s="72"/>
      <c r="G7" s="72"/>
      <c r="H7" s="72"/>
      <c r="I7" s="73"/>
      <c r="J7" s="72"/>
      <c r="K7" s="112"/>
      <c r="L7" s="113" t="s">
        <v>28</v>
      </c>
    </row>
    <row r="8" spans="1:12" s="88" customFormat="1" ht="11.25">
      <c r="A8" s="82" t="s">
        <v>80</v>
      </c>
      <c r="B8" s="75" t="s">
        <v>81</v>
      </c>
      <c r="C8" s="69" t="s">
        <v>82</v>
      </c>
      <c r="D8" s="70" t="s">
        <v>47</v>
      </c>
      <c r="E8" s="71">
        <v>55</v>
      </c>
      <c r="F8" s="84"/>
      <c r="G8" s="72"/>
      <c r="H8" s="72"/>
      <c r="I8" s="85"/>
      <c r="J8" s="72"/>
      <c r="K8" s="114"/>
      <c r="L8" s="115"/>
    </row>
    <row r="9" spans="1:12" s="88" customFormat="1" ht="56.25">
      <c r="A9" s="82">
        <v>5</v>
      </c>
      <c r="B9" s="75" t="s">
        <v>83</v>
      </c>
      <c r="C9" s="69" t="s">
        <v>84</v>
      </c>
      <c r="D9" s="70" t="s">
        <v>44</v>
      </c>
      <c r="E9" s="71">
        <v>20</v>
      </c>
      <c r="F9" s="76"/>
      <c r="G9" s="72"/>
      <c r="H9" s="72"/>
      <c r="I9" s="85"/>
      <c r="J9" s="72"/>
      <c r="K9" s="114"/>
      <c r="L9" s="115" t="s">
        <v>28</v>
      </c>
    </row>
    <row r="10" spans="1:12" s="88" customFormat="1" ht="20.25" customHeight="1">
      <c r="A10" s="82" t="s">
        <v>85</v>
      </c>
      <c r="B10" s="75" t="s">
        <v>86</v>
      </c>
      <c r="C10" s="69" t="s">
        <v>87</v>
      </c>
      <c r="D10" s="70" t="s">
        <v>67</v>
      </c>
      <c r="E10" s="71">
        <v>3</v>
      </c>
      <c r="F10" s="84"/>
      <c r="G10" s="72"/>
      <c r="H10" s="72"/>
      <c r="I10" s="85"/>
      <c r="J10" s="72"/>
      <c r="K10" s="114"/>
      <c r="L10" s="115"/>
    </row>
    <row r="11" spans="1:12" s="3" customFormat="1" ht="45">
      <c r="A11" s="67">
        <v>6</v>
      </c>
      <c r="B11" s="77" t="s">
        <v>88</v>
      </c>
      <c r="C11" s="78" t="s">
        <v>89</v>
      </c>
      <c r="D11" s="79" t="s">
        <v>44</v>
      </c>
      <c r="E11" s="71">
        <v>36</v>
      </c>
      <c r="F11" s="76"/>
      <c r="G11" s="72"/>
      <c r="H11" s="72"/>
      <c r="I11" s="73"/>
      <c r="J11" s="72"/>
      <c r="K11" s="116"/>
      <c r="L11" s="117"/>
    </row>
    <row r="12" spans="1:12" s="3" customFormat="1" ht="33.75">
      <c r="A12" s="67">
        <v>7</v>
      </c>
      <c r="B12" s="77" t="s">
        <v>90</v>
      </c>
      <c r="C12" s="78" t="s">
        <v>91</v>
      </c>
      <c r="D12" s="79" t="s">
        <v>44</v>
      </c>
      <c r="E12" s="71">
        <v>42</v>
      </c>
      <c r="F12" s="89"/>
      <c r="G12" s="90"/>
      <c r="H12" s="90"/>
      <c r="I12" s="73"/>
      <c r="J12" s="72"/>
      <c r="K12" s="92"/>
      <c r="L12" s="117"/>
    </row>
    <row r="13" spans="1:12" s="3" customFormat="1" ht="90">
      <c r="A13" s="67">
        <v>8</v>
      </c>
      <c r="B13" s="118" t="s">
        <v>92</v>
      </c>
      <c r="C13" s="119" t="s">
        <v>93</v>
      </c>
      <c r="D13" s="79" t="s">
        <v>44</v>
      </c>
      <c r="E13" s="71">
        <v>55</v>
      </c>
      <c r="F13" s="89"/>
      <c r="G13" s="90"/>
      <c r="H13" s="90"/>
      <c r="I13" s="91"/>
      <c r="J13" s="72"/>
      <c r="K13" s="92"/>
      <c r="L13" s="120"/>
    </row>
    <row r="14" spans="1:12" s="3" customFormat="1" ht="90">
      <c r="A14" s="67">
        <v>9</v>
      </c>
      <c r="B14" s="77" t="s">
        <v>94</v>
      </c>
      <c r="C14" s="78" t="s">
        <v>95</v>
      </c>
      <c r="D14" s="79" t="s">
        <v>44</v>
      </c>
      <c r="E14" s="71">
        <v>300</v>
      </c>
      <c r="F14" s="76"/>
      <c r="G14" s="72"/>
      <c r="H14" s="72"/>
      <c r="I14" s="73"/>
      <c r="J14" s="72"/>
      <c r="K14" s="116"/>
      <c r="L14" s="113"/>
    </row>
    <row r="15" spans="1:12" s="88" customFormat="1" ht="90">
      <c r="A15" s="82">
        <v>10</v>
      </c>
      <c r="B15" s="75" t="s">
        <v>94</v>
      </c>
      <c r="C15" s="69" t="s">
        <v>96</v>
      </c>
      <c r="D15" s="70" t="s">
        <v>44</v>
      </c>
      <c r="E15" s="71">
        <v>100</v>
      </c>
      <c r="F15" s="84"/>
      <c r="G15" s="84"/>
      <c r="H15" s="84"/>
      <c r="I15" s="85"/>
      <c r="J15" s="72"/>
      <c r="K15" s="121"/>
      <c r="L15" s="115"/>
    </row>
    <row r="16" spans="1:12" s="88" customFormat="1" ht="90">
      <c r="A16" s="82">
        <v>11</v>
      </c>
      <c r="B16" s="75" t="s">
        <v>97</v>
      </c>
      <c r="C16" s="69" t="s">
        <v>95</v>
      </c>
      <c r="D16" s="81" t="s">
        <v>44</v>
      </c>
      <c r="E16" s="71">
        <v>10</v>
      </c>
      <c r="F16" s="84"/>
      <c r="G16" s="72"/>
      <c r="H16" s="84"/>
      <c r="I16" s="85"/>
      <c r="J16" s="72"/>
      <c r="K16" s="121"/>
      <c r="L16" s="115"/>
    </row>
    <row r="17" spans="1:12" s="88" customFormat="1" ht="56.25">
      <c r="A17" s="82">
        <v>12</v>
      </c>
      <c r="B17" s="75" t="s">
        <v>98</v>
      </c>
      <c r="C17" s="69" t="s">
        <v>99</v>
      </c>
      <c r="D17" s="70" t="s">
        <v>100</v>
      </c>
      <c r="E17" s="71">
        <v>200</v>
      </c>
      <c r="F17" s="84"/>
      <c r="G17" s="84"/>
      <c r="H17" s="84"/>
      <c r="I17" s="85"/>
      <c r="J17" s="72"/>
      <c r="K17" s="121"/>
      <c r="L17" s="115"/>
    </row>
    <row r="18" spans="1:12" s="3" customFormat="1" ht="11.25">
      <c r="A18" s="94"/>
      <c r="B18" s="95"/>
      <c r="C18" s="94"/>
      <c r="D18" s="122"/>
      <c r="E18" s="123"/>
      <c r="F18" s="124"/>
      <c r="G18" s="125" t="s">
        <v>38</v>
      </c>
      <c r="H18" s="126">
        <f>SUM(H4:H17)</f>
        <v>0</v>
      </c>
      <c r="I18" s="126"/>
      <c r="J18" s="126">
        <f>SUM(J4:J17)</f>
        <v>0</v>
      </c>
      <c r="K18" s="127"/>
      <c r="L18" s="127"/>
    </row>
    <row r="19" s="50" customFormat="1" ht="12.75">
      <c r="F19" s="51"/>
    </row>
    <row r="20" spans="2:6" s="50" customFormat="1" ht="22.5">
      <c r="B20" s="283" t="s">
        <v>101</v>
      </c>
      <c r="F20" s="51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105" zoomScaleNormal="105" zoomScalePageLayoutView="0" workbookViewId="0" topLeftCell="A22">
      <selection activeCell="O6" sqref="O6"/>
    </sheetView>
  </sheetViews>
  <sheetFormatPr defaultColWidth="11.57421875" defaultRowHeight="12.75"/>
  <cols>
    <col min="1" max="1" width="3.00390625" style="0" customWidth="1"/>
    <col min="2" max="2" width="44.28125" style="0" customWidth="1"/>
    <col min="3" max="3" width="10.140625" style="0" customWidth="1"/>
    <col min="4" max="4" width="6.28125" style="0" customWidth="1"/>
    <col min="5" max="5" width="9.8515625" style="0" customWidth="1"/>
    <col min="6" max="6" width="5.7109375" style="7" customWidth="1"/>
    <col min="7" max="7" width="5.8515625" style="0" customWidth="1"/>
    <col min="8" max="8" width="9.00390625" style="0" customWidth="1"/>
    <col min="9" max="9" width="4.7109375" style="0" customWidth="1"/>
    <col min="10" max="10" width="9.00390625" style="0" customWidth="1"/>
    <col min="11" max="12" width="9.140625" style="0" customWidth="1"/>
  </cols>
  <sheetData>
    <row r="1" spans="1:12" s="9" customFormat="1" ht="12.75">
      <c r="A1"/>
      <c r="B1" s="100" t="s">
        <v>102</v>
      </c>
      <c r="C1" s="53"/>
      <c r="D1" s="12"/>
      <c r="E1" s="101"/>
      <c r="F1" s="108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22.5">
      <c r="A3" s="64" t="s">
        <v>14</v>
      </c>
      <c r="B3" s="64" t="s">
        <v>15</v>
      </c>
      <c r="C3" s="64" t="s">
        <v>16</v>
      </c>
      <c r="D3" s="64" t="s">
        <v>17</v>
      </c>
      <c r="E3" s="19" t="s">
        <v>18</v>
      </c>
      <c r="F3" s="65" t="s">
        <v>19</v>
      </c>
      <c r="G3" s="65" t="s">
        <v>20</v>
      </c>
      <c r="H3" s="65" t="s">
        <v>21</v>
      </c>
      <c r="I3" s="66" t="s">
        <v>212</v>
      </c>
      <c r="J3" s="65" t="s">
        <v>22</v>
      </c>
      <c r="K3" s="111" t="s">
        <v>23</v>
      </c>
      <c r="L3" s="64" t="s">
        <v>24</v>
      </c>
    </row>
    <row r="4" spans="1:12" s="1" customFormat="1" ht="123.75">
      <c r="A4" s="67">
        <v>1</v>
      </c>
      <c r="B4" s="77" t="s">
        <v>103</v>
      </c>
      <c r="C4" s="78" t="s">
        <v>104</v>
      </c>
      <c r="D4" s="67" t="s">
        <v>47</v>
      </c>
      <c r="E4" s="128">
        <v>70</v>
      </c>
      <c r="F4" s="76"/>
      <c r="G4" s="129"/>
      <c r="H4" s="129"/>
      <c r="I4" s="130"/>
      <c r="J4" s="129"/>
      <c r="K4" s="116"/>
      <c r="L4" s="93"/>
    </row>
    <row r="5" spans="1:12" s="134" customFormat="1" ht="11.25">
      <c r="A5" s="82" t="s">
        <v>105</v>
      </c>
      <c r="B5" s="75" t="s">
        <v>106</v>
      </c>
      <c r="C5" s="69" t="s">
        <v>107</v>
      </c>
      <c r="D5" s="82" t="s">
        <v>47</v>
      </c>
      <c r="E5" s="128">
        <v>5</v>
      </c>
      <c r="F5" s="131"/>
      <c r="G5" s="131"/>
      <c r="H5" s="131"/>
      <c r="I5" s="132"/>
      <c r="J5" s="129"/>
      <c r="K5" s="121"/>
      <c r="L5" s="133"/>
    </row>
    <row r="6" spans="1:12" s="1" customFormat="1" ht="112.5">
      <c r="A6" s="67">
        <v>2</v>
      </c>
      <c r="B6" s="77" t="s">
        <v>108</v>
      </c>
      <c r="C6" s="78" t="s">
        <v>109</v>
      </c>
      <c r="D6" s="67" t="s">
        <v>47</v>
      </c>
      <c r="E6" s="128">
        <v>56</v>
      </c>
      <c r="F6" s="129"/>
      <c r="G6" s="129"/>
      <c r="H6" s="129"/>
      <c r="I6" s="130"/>
      <c r="J6" s="129"/>
      <c r="K6" s="116"/>
      <c r="L6" s="93"/>
    </row>
    <row r="7" spans="1:12" s="1" customFormat="1" ht="11.25">
      <c r="A7" s="67" t="s">
        <v>110</v>
      </c>
      <c r="B7" s="77" t="s">
        <v>111</v>
      </c>
      <c r="C7" s="78" t="s">
        <v>107</v>
      </c>
      <c r="D7" s="67" t="s">
        <v>47</v>
      </c>
      <c r="E7" s="128">
        <v>5</v>
      </c>
      <c r="F7" s="76"/>
      <c r="G7" s="129"/>
      <c r="H7" s="129"/>
      <c r="I7" s="130"/>
      <c r="J7" s="129"/>
      <c r="K7" s="116"/>
      <c r="L7" s="93"/>
    </row>
    <row r="8" spans="1:12" s="1" customFormat="1" ht="45">
      <c r="A8" s="67">
        <v>3</v>
      </c>
      <c r="B8" s="77" t="s">
        <v>112</v>
      </c>
      <c r="C8" s="78" t="s">
        <v>113</v>
      </c>
      <c r="D8" s="67" t="s">
        <v>47</v>
      </c>
      <c r="E8" s="128">
        <v>3</v>
      </c>
      <c r="F8" s="129"/>
      <c r="G8" s="129"/>
      <c r="H8" s="129"/>
      <c r="I8" s="130"/>
      <c r="J8" s="129"/>
      <c r="K8" s="116"/>
      <c r="L8" s="93"/>
    </row>
    <row r="9" spans="1:12" s="1" customFormat="1" ht="33.75">
      <c r="A9" s="67">
        <v>4</v>
      </c>
      <c r="B9" s="77" t="s">
        <v>114</v>
      </c>
      <c r="C9" s="78" t="s">
        <v>115</v>
      </c>
      <c r="D9" s="67" t="s">
        <v>47</v>
      </c>
      <c r="E9" s="128">
        <v>1460</v>
      </c>
      <c r="F9" s="129"/>
      <c r="G9" s="129"/>
      <c r="H9" s="129"/>
      <c r="I9" s="130"/>
      <c r="J9" s="129"/>
      <c r="K9" s="116"/>
      <c r="L9" s="93"/>
    </row>
    <row r="10" spans="1:12" s="1" customFormat="1" ht="101.25">
      <c r="A10" s="67">
        <v>5</v>
      </c>
      <c r="B10" s="26" t="s">
        <v>116</v>
      </c>
      <c r="C10" s="78" t="s">
        <v>117</v>
      </c>
      <c r="D10" s="67" t="s">
        <v>67</v>
      </c>
      <c r="E10" s="128">
        <v>266</v>
      </c>
      <c r="F10" s="129"/>
      <c r="G10" s="129"/>
      <c r="H10" s="129"/>
      <c r="I10" s="130"/>
      <c r="J10" s="129"/>
      <c r="K10" s="116"/>
      <c r="L10" s="93"/>
    </row>
    <row r="11" spans="1:12" s="135" customFormat="1" ht="11.25">
      <c r="A11" s="67">
        <v>6</v>
      </c>
      <c r="B11" s="75" t="s">
        <v>118</v>
      </c>
      <c r="C11" s="69" t="s">
        <v>119</v>
      </c>
      <c r="D11" s="82" t="s">
        <v>47</v>
      </c>
      <c r="E11" s="128">
        <v>30</v>
      </c>
      <c r="F11" s="131"/>
      <c r="G11" s="131"/>
      <c r="H11" s="131"/>
      <c r="I11" s="132"/>
      <c r="J11" s="129"/>
      <c r="K11" s="121"/>
      <c r="L11" s="133"/>
    </row>
    <row r="12" spans="1:12" s="1" customFormat="1" ht="67.5">
      <c r="A12" s="67">
        <v>7</v>
      </c>
      <c r="B12" s="77" t="s">
        <v>120</v>
      </c>
      <c r="C12" s="78" t="s">
        <v>121</v>
      </c>
      <c r="D12" s="67" t="s">
        <v>67</v>
      </c>
      <c r="E12" s="128">
        <v>12</v>
      </c>
      <c r="F12" s="136"/>
      <c r="G12" s="129"/>
      <c r="H12" s="129"/>
      <c r="I12" s="130"/>
      <c r="J12" s="129"/>
      <c r="K12" s="116"/>
      <c r="L12" s="137"/>
    </row>
    <row r="13" spans="1:12" s="1" customFormat="1" ht="67.5">
      <c r="A13" s="67">
        <v>8</v>
      </c>
      <c r="B13" s="77" t="s">
        <v>120</v>
      </c>
      <c r="C13" s="78" t="s">
        <v>122</v>
      </c>
      <c r="D13" s="67" t="s">
        <v>67</v>
      </c>
      <c r="E13" s="128">
        <v>25</v>
      </c>
      <c r="F13" s="136"/>
      <c r="G13" s="129"/>
      <c r="H13" s="129"/>
      <c r="I13" s="130"/>
      <c r="J13" s="129"/>
      <c r="K13" s="116"/>
      <c r="L13" s="137"/>
    </row>
    <row r="14" spans="1:12" s="135" customFormat="1" ht="78.75">
      <c r="A14" s="67">
        <v>9</v>
      </c>
      <c r="B14" s="138" t="s">
        <v>123</v>
      </c>
      <c r="C14" s="69" t="s">
        <v>124</v>
      </c>
      <c r="D14" s="82" t="s">
        <v>47</v>
      </c>
      <c r="E14" s="128">
        <v>1480</v>
      </c>
      <c r="F14" s="131"/>
      <c r="G14" s="131"/>
      <c r="H14" s="131"/>
      <c r="I14" s="132"/>
      <c r="J14" s="129"/>
      <c r="K14" s="121"/>
      <c r="L14" s="133"/>
    </row>
    <row r="15" spans="1:12" s="135" customFormat="1" ht="90">
      <c r="A15" s="67">
        <v>10</v>
      </c>
      <c r="B15" s="75" t="s">
        <v>125</v>
      </c>
      <c r="C15" s="69" t="s">
        <v>124</v>
      </c>
      <c r="D15" s="82" t="s">
        <v>47</v>
      </c>
      <c r="E15" s="128">
        <v>1585</v>
      </c>
      <c r="F15" s="131"/>
      <c r="G15" s="131"/>
      <c r="H15" s="131"/>
      <c r="I15" s="132"/>
      <c r="J15" s="129"/>
      <c r="K15" s="121"/>
      <c r="L15" s="133"/>
    </row>
    <row r="16" spans="1:12" s="1" customFormat="1" ht="78.75">
      <c r="A16" s="67">
        <v>11</v>
      </c>
      <c r="B16" s="26" t="s">
        <v>126</v>
      </c>
      <c r="C16" s="78" t="s">
        <v>35</v>
      </c>
      <c r="D16" s="67" t="s">
        <v>47</v>
      </c>
      <c r="E16" s="128">
        <v>1486</v>
      </c>
      <c r="F16" s="129"/>
      <c r="G16" s="129"/>
      <c r="H16" s="129"/>
      <c r="I16" s="130"/>
      <c r="J16" s="129"/>
      <c r="K16" s="116"/>
      <c r="L16" s="93"/>
    </row>
    <row r="17" spans="1:12" s="1" customFormat="1" ht="22.5">
      <c r="A17" s="67">
        <v>12</v>
      </c>
      <c r="B17" s="77" t="s">
        <v>127</v>
      </c>
      <c r="C17" s="78" t="s">
        <v>128</v>
      </c>
      <c r="D17" s="67" t="s">
        <v>47</v>
      </c>
      <c r="E17" s="128">
        <v>10</v>
      </c>
      <c r="F17" s="129"/>
      <c r="G17" s="129"/>
      <c r="H17" s="129"/>
      <c r="I17" s="132"/>
      <c r="J17" s="129"/>
      <c r="K17" s="145"/>
      <c r="L17" s="261"/>
    </row>
    <row r="18" spans="1:12" s="134" customFormat="1" ht="135">
      <c r="A18" s="67">
        <v>13</v>
      </c>
      <c r="B18" s="139" t="s">
        <v>129</v>
      </c>
      <c r="C18" s="69" t="s">
        <v>130</v>
      </c>
      <c r="D18" s="82" t="s">
        <v>47</v>
      </c>
      <c r="E18" s="128">
        <v>7</v>
      </c>
      <c r="F18" s="140"/>
      <c r="G18" s="131"/>
      <c r="H18" s="131"/>
      <c r="I18" s="132"/>
      <c r="J18" s="260"/>
      <c r="K18" s="262"/>
      <c r="L18" s="263"/>
    </row>
    <row r="19" spans="1:12" s="134" customFormat="1" ht="135">
      <c r="A19" s="67">
        <v>14</v>
      </c>
      <c r="B19" s="75" t="s">
        <v>131</v>
      </c>
      <c r="C19" s="69" t="s">
        <v>132</v>
      </c>
      <c r="D19" s="82" t="s">
        <v>47</v>
      </c>
      <c r="E19" s="128">
        <v>200</v>
      </c>
      <c r="F19" s="84"/>
      <c r="G19" s="131"/>
      <c r="H19" s="131"/>
      <c r="I19" s="132"/>
      <c r="J19" s="260"/>
      <c r="K19" s="262"/>
      <c r="L19" s="263"/>
    </row>
    <row r="20" spans="1:12" s="134" customFormat="1" ht="112.5">
      <c r="A20" s="67">
        <v>15</v>
      </c>
      <c r="B20" s="75" t="s">
        <v>133</v>
      </c>
      <c r="C20" s="69" t="s">
        <v>134</v>
      </c>
      <c r="D20" s="82" t="s">
        <v>44</v>
      </c>
      <c r="E20" s="128">
        <v>15</v>
      </c>
      <c r="F20" s="84"/>
      <c r="G20" s="131"/>
      <c r="H20" s="131"/>
      <c r="I20" s="132"/>
      <c r="J20" s="260"/>
      <c r="K20" s="262"/>
      <c r="L20" s="263"/>
    </row>
    <row r="21" spans="1:12" s="134" customFormat="1" ht="112.5">
      <c r="A21" s="67">
        <v>16</v>
      </c>
      <c r="B21" s="75" t="s">
        <v>135</v>
      </c>
      <c r="C21" s="69" t="s">
        <v>136</v>
      </c>
      <c r="D21" s="142" t="s">
        <v>44</v>
      </c>
      <c r="E21" s="128">
        <v>24</v>
      </c>
      <c r="F21" s="84"/>
      <c r="G21" s="131"/>
      <c r="H21" s="131"/>
      <c r="I21" s="132"/>
      <c r="J21" s="260"/>
      <c r="K21" s="262"/>
      <c r="L21" s="263"/>
    </row>
    <row r="22" spans="1:12" s="134" customFormat="1" ht="67.5">
      <c r="A22" s="67">
        <v>17</v>
      </c>
      <c r="B22" s="75" t="s">
        <v>137</v>
      </c>
      <c r="C22" s="69" t="s">
        <v>138</v>
      </c>
      <c r="D22" s="142" t="s">
        <v>44</v>
      </c>
      <c r="E22" s="128">
        <v>24</v>
      </c>
      <c r="F22" s="84"/>
      <c r="G22" s="131"/>
      <c r="H22" s="131"/>
      <c r="I22" s="132"/>
      <c r="J22" s="260"/>
      <c r="K22" s="262"/>
      <c r="L22" s="263"/>
    </row>
    <row r="23" spans="1:12" s="134" customFormat="1" ht="123.75">
      <c r="A23" s="67">
        <v>18</v>
      </c>
      <c r="B23" s="75" t="s">
        <v>139</v>
      </c>
      <c r="C23" s="69" t="s">
        <v>140</v>
      </c>
      <c r="D23" s="82" t="s">
        <v>44</v>
      </c>
      <c r="E23" s="128">
        <v>20</v>
      </c>
      <c r="F23" s="84"/>
      <c r="G23" s="131"/>
      <c r="H23" s="131"/>
      <c r="I23" s="132"/>
      <c r="J23" s="260"/>
      <c r="K23" s="262"/>
      <c r="L23" s="263"/>
    </row>
    <row r="24" spans="1:12" s="1" customFormat="1" ht="11.25">
      <c r="A24" s="143"/>
      <c r="B24" s="95"/>
      <c r="C24" s="94"/>
      <c r="D24" s="122"/>
      <c r="E24" s="123"/>
      <c r="F24" s="102"/>
      <c r="G24" s="125" t="s">
        <v>38</v>
      </c>
      <c r="H24" s="126"/>
      <c r="I24" s="126"/>
      <c r="J24" s="126"/>
      <c r="K24" s="144"/>
      <c r="L24" s="144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zoomScale="105" zoomScaleNormal="105" zoomScalePageLayoutView="0" workbookViewId="0" topLeftCell="A1">
      <selection activeCell="L16" sqref="L16"/>
    </sheetView>
  </sheetViews>
  <sheetFormatPr defaultColWidth="11.57421875" defaultRowHeight="12.75"/>
  <cols>
    <col min="1" max="1" width="3.7109375" style="0" customWidth="1"/>
    <col min="2" max="2" width="47.140625" style="0" customWidth="1"/>
    <col min="3" max="3" width="11.57421875" style="0" customWidth="1"/>
    <col min="4" max="4" width="4.28125" style="0" customWidth="1"/>
    <col min="5" max="5" width="9.7109375" style="0" customWidth="1"/>
    <col min="6" max="7" width="5.421875" style="0" customWidth="1"/>
    <col min="8" max="8" width="7.421875" style="0" customWidth="1"/>
    <col min="9" max="9" width="3.7109375" style="0" customWidth="1"/>
    <col min="10" max="10" width="7.421875" style="0" customWidth="1"/>
    <col min="11" max="12" width="9.140625" style="0" customWidth="1"/>
  </cols>
  <sheetData>
    <row r="1" spans="1:12" s="9" customFormat="1" ht="12.75">
      <c r="A1"/>
      <c r="B1" s="100" t="s">
        <v>141</v>
      </c>
      <c r="C1" s="53"/>
      <c r="D1" s="12"/>
      <c r="E1" s="101"/>
      <c r="F1" s="103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64" t="s">
        <v>15</v>
      </c>
      <c r="C3" s="64" t="s">
        <v>16</v>
      </c>
      <c r="D3" s="64" t="s">
        <v>17</v>
      </c>
      <c r="E3" s="19" t="s">
        <v>18</v>
      </c>
      <c r="F3" s="65" t="s">
        <v>19</v>
      </c>
      <c r="G3" s="65" t="s">
        <v>20</v>
      </c>
      <c r="H3" s="65" t="s">
        <v>21</v>
      </c>
      <c r="I3" s="66" t="s">
        <v>211</v>
      </c>
      <c r="J3" s="65" t="s">
        <v>22</v>
      </c>
      <c r="K3" s="111" t="s">
        <v>23</v>
      </c>
      <c r="L3" s="111" t="s">
        <v>24</v>
      </c>
    </row>
    <row r="4" spans="1:12" s="1" customFormat="1" ht="52.5" customHeight="1">
      <c r="A4" s="79">
        <v>1</v>
      </c>
      <c r="B4" s="77" t="s">
        <v>142</v>
      </c>
      <c r="C4" s="78" t="s">
        <v>143</v>
      </c>
      <c r="D4" s="79" t="s">
        <v>47</v>
      </c>
      <c r="E4" s="71">
        <v>300</v>
      </c>
      <c r="F4" s="72"/>
      <c r="G4" s="72"/>
      <c r="H4" s="72"/>
      <c r="I4" s="73"/>
      <c r="J4" s="72"/>
      <c r="K4" s="145"/>
      <c r="L4" s="146" t="s">
        <v>28</v>
      </c>
    </row>
    <row r="5" spans="1:12" s="1" customFormat="1" ht="84">
      <c r="A5" s="79">
        <v>2</v>
      </c>
      <c r="B5" s="147" t="s">
        <v>144</v>
      </c>
      <c r="C5" s="148" t="s">
        <v>145</v>
      </c>
      <c r="D5" s="70" t="s">
        <v>44</v>
      </c>
      <c r="E5" s="71">
        <v>20</v>
      </c>
      <c r="F5" s="84"/>
      <c r="G5" s="264"/>
      <c r="H5" s="72"/>
      <c r="I5" s="73"/>
      <c r="J5" s="72"/>
      <c r="K5" s="116"/>
      <c r="L5" s="93"/>
    </row>
    <row r="6" spans="1:12" s="1" customFormat="1" ht="11.25">
      <c r="A6" s="122"/>
      <c r="B6" s="95"/>
      <c r="C6" s="94"/>
      <c r="D6" s="122"/>
      <c r="E6" s="149"/>
      <c r="F6" s="150"/>
      <c r="G6" s="265" t="s">
        <v>38</v>
      </c>
      <c r="H6" s="126">
        <f>SUM(H4:H5)</f>
        <v>0</v>
      </c>
      <c r="I6" s="126"/>
      <c r="J6" s="126">
        <f>SUM(J4:J5)</f>
        <v>0</v>
      </c>
      <c r="K6" s="143"/>
      <c r="L6" s="143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="105" zoomScaleNormal="105" zoomScalePageLayoutView="0" workbookViewId="0" topLeftCell="A1">
      <selection activeCell="L8" sqref="L8"/>
    </sheetView>
  </sheetViews>
  <sheetFormatPr defaultColWidth="11.57421875" defaultRowHeight="12.75"/>
  <cols>
    <col min="1" max="1" width="3.421875" style="0" customWidth="1"/>
    <col min="2" max="2" width="41.00390625" style="0" customWidth="1"/>
    <col min="3" max="3" width="11.57421875" style="0" customWidth="1"/>
    <col min="4" max="4" width="4.140625" style="0" customWidth="1"/>
    <col min="5" max="5" width="9.00390625" style="0" customWidth="1"/>
    <col min="6" max="7" width="7.421875" style="0" customWidth="1"/>
    <col min="8" max="8" width="9.00390625" style="0" customWidth="1"/>
    <col min="9" max="9" width="6.28125" style="0" customWidth="1"/>
    <col min="10" max="10" width="9.00390625" style="0" customWidth="1"/>
    <col min="11" max="12" width="9.140625" style="0" customWidth="1"/>
  </cols>
  <sheetData>
    <row r="1" spans="1:12" s="1" customFormat="1" ht="12.75">
      <c r="A1"/>
      <c r="B1" s="100" t="s">
        <v>146</v>
      </c>
      <c r="C1" s="3"/>
      <c r="D1" s="4"/>
      <c r="E1" s="107"/>
      <c r="F1" s="108"/>
      <c r="G1" s="108"/>
      <c r="H1" s="108"/>
      <c r="I1" s="109"/>
      <c r="J1" s="108"/>
      <c r="K1" s="110"/>
      <c r="L1" s="110"/>
    </row>
    <row r="2" spans="1:12" s="1" customFormat="1" ht="11.25">
      <c r="A2" s="110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64" t="s">
        <v>15</v>
      </c>
      <c r="C3" s="64" t="s">
        <v>16</v>
      </c>
      <c r="D3" s="64" t="s">
        <v>17</v>
      </c>
      <c r="E3" s="19" t="s">
        <v>18</v>
      </c>
      <c r="F3" s="65" t="s">
        <v>19</v>
      </c>
      <c r="G3" s="65" t="s">
        <v>20</v>
      </c>
      <c r="H3" s="65" t="s">
        <v>21</v>
      </c>
      <c r="I3" s="66" t="s">
        <v>211</v>
      </c>
      <c r="J3" s="65" t="s">
        <v>22</v>
      </c>
      <c r="K3" s="111" t="s">
        <v>23</v>
      </c>
      <c r="L3" s="111" t="s">
        <v>24</v>
      </c>
    </row>
    <row r="4" spans="1:12" s="1" customFormat="1" ht="22.5">
      <c r="A4" s="79">
        <v>1</v>
      </c>
      <c r="B4" s="77" t="s">
        <v>147</v>
      </c>
      <c r="C4" s="78" t="s">
        <v>109</v>
      </c>
      <c r="D4" s="79" t="s">
        <v>44</v>
      </c>
      <c r="E4" s="71">
        <f>111-3-3-6</f>
        <v>99</v>
      </c>
      <c r="F4" s="72"/>
      <c r="G4" s="72"/>
      <c r="H4" s="72"/>
      <c r="I4" s="73"/>
      <c r="J4" s="72"/>
      <c r="K4" s="151"/>
      <c r="L4" s="152" t="s">
        <v>28</v>
      </c>
    </row>
    <row r="5" spans="1:12" s="1" customFormat="1" ht="33.75">
      <c r="A5" s="79">
        <v>2</v>
      </c>
      <c r="B5" s="77" t="s">
        <v>148</v>
      </c>
      <c r="C5" s="78" t="s">
        <v>149</v>
      </c>
      <c r="D5" s="79" t="s">
        <v>44</v>
      </c>
      <c r="E5" s="71">
        <f>408-9-9</f>
        <v>390</v>
      </c>
      <c r="F5" s="72"/>
      <c r="G5" s="72"/>
      <c r="H5" s="72"/>
      <c r="I5" s="73"/>
      <c r="J5" s="72"/>
      <c r="K5" s="151"/>
      <c r="L5" s="152" t="s">
        <v>28</v>
      </c>
    </row>
    <row r="6" spans="1:12" s="1" customFormat="1" ht="11.25">
      <c r="A6" s="79">
        <v>3</v>
      </c>
      <c r="B6" s="77" t="s">
        <v>150</v>
      </c>
      <c r="C6" s="78" t="s">
        <v>109</v>
      </c>
      <c r="D6" s="79" t="s">
        <v>44</v>
      </c>
      <c r="E6" s="71">
        <f>210-6-6</f>
        <v>198</v>
      </c>
      <c r="F6" s="72"/>
      <c r="G6" s="72"/>
      <c r="H6" s="72"/>
      <c r="I6" s="73"/>
      <c r="J6" s="72"/>
      <c r="K6" s="151"/>
      <c r="L6" s="152"/>
    </row>
    <row r="7" spans="1:12" s="1" customFormat="1" ht="11.25">
      <c r="A7" s="143"/>
      <c r="B7" s="95"/>
      <c r="C7" s="94"/>
      <c r="D7" s="122"/>
      <c r="E7" s="149"/>
      <c r="F7" s="102"/>
      <c r="G7" s="125" t="s">
        <v>38</v>
      </c>
      <c r="H7" s="126">
        <f>SUM(H4:H6)</f>
        <v>0</v>
      </c>
      <c r="I7" s="126"/>
      <c r="J7" s="126">
        <f>SUM(J4:J6)</f>
        <v>0</v>
      </c>
      <c r="K7" s="144"/>
      <c r="L7" s="144"/>
    </row>
    <row r="8" spans="2:10" s="153" customFormat="1" ht="112.5">
      <c r="B8" s="27" t="s">
        <v>151</v>
      </c>
      <c r="J8" s="154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zoomScale="105" zoomScaleNormal="105" zoomScalePageLayoutView="0" workbookViewId="0" topLeftCell="A1">
      <selection activeCell="K20" sqref="K20"/>
    </sheetView>
  </sheetViews>
  <sheetFormatPr defaultColWidth="11.57421875" defaultRowHeight="12.75"/>
  <cols>
    <col min="1" max="1" width="3.7109375" style="0" customWidth="1"/>
    <col min="2" max="2" width="34.8515625" style="0" customWidth="1"/>
    <col min="3" max="3" width="11.7109375" style="0" customWidth="1"/>
    <col min="4" max="4" width="4.140625" style="0" customWidth="1"/>
    <col min="5" max="5" width="10.00390625" style="0" customWidth="1"/>
    <col min="6" max="7" width="5.7109375" style="0" customWidth="1"/>
    <col min="8" max="8" width="8.140625" style="0" customWidth="1"/>
    <col min="9" max="9" width="3.7109375" style="0" customWidth="1"/>
    <col min="10" max="10" width="8.140625" style="0" customWidth="1"/>
    <col min="11" max="12" width="9.140625" style="0" customWidth="1"/>
  </cols>
  <sheetData>
    <row r="1" spans="1:12" s="9" customFormat="1" ht="12.75">
      <c r="A1"/>
      <c r="B1" s="100" t="s">
        <v>152</v>
      </c>
      <c r="C1" s="53"/>
      <c r="D1" s="12"/>
      <c r="E1" s="101"/>
      <c r="F1" s="103"/>
      <c r="G1" s="103"/>
      <c r="H1" s="103"/>
      <c r="I1" s="104"/>
      <c r="J1" s="103"/>
      <c r="K1" s="105"/>
      <c r="L1" s="105"/>
    </row>
    <row r="2" spans="1:12" s="1" customFormat="1" ht="11.25">
      <c r="A2" s="106"/>
      <c r="B2" s="2"/>
      <c r="C2" s="3"/>
      <c r="D2" s="4"/>
      <c r="E2" s="107"/>
      <c r="F2" s="108"/>
      <c r="G2" s="108"/>
      <c r="H2" s="108"/>
      <c r="I2" s="109"/>
      <c r="J2" s="108"/>
      <c r="K2" s="110"/>
      <c r="L2" s="110"/>
    </row>
    <row r="3" spans="1:12" s="24" customFormat="1" ht="33.75">
      <c r="A3" s="64" t="s">
        <v>14</v>
      </c>
      <c r="B3" s="64" t="s">
        <v>15</v>
      </c>
      <c r="C3" s="64" t="s">
        <v>16</v>
      </c>
      <c r="D3" s="64" t="s">
        <v>17</v>
      </c>
      <c r="E3" s="19" t="s">
        <v>18</v>
      </c>
      <c r="F3" s="65" t="s">
        <v>19</v>
      </c>
      <c r="G3" s="65" t="s">
        <v>20</v>
      </c>
      <c r="H3" s="65" t="s">
        <v>21</v>
      </c>
      <c r="I3" s="66" t="s">
        <v>211</v>
      </c>
      <c r="J3" s="65" t="s">
        <v>22</v>
      </c>
      <c r="K3" s="111" t="s">
        <v>23</v>
      </c>
      <c r="L3" s="111" t="s">
        <v>24</v>
      </c>
    </row>
    <row r="4" spans="1:12" s="1" customFormat="1" ht="67.5">
      <c r="A4" s="79">
        <v>1</v>
      </c>
      <c r="B4" s="77" t="s">
        <v>153</v>
      </c>
      <c r="C4" s="93" t="s">
        <v>154</v>
      </c>
      <c r="D4" s="79" t="s">
        <v>44</v>
      </c>
      <c r="E4" s="71">
        <v>380</v>
      </c>
      <c r="F4" s="76"/>
      <c r="G4" s="72"/>
      <c r="H4" s="72"/>
      <c r="I4" s="155"/>
      <c r="J4" s="72"/>
      <c r="K4" s="116"/>
      <c r="L4" s="137" t="s">
        <v>28</v>
      </c>
    </row>
    <row r="5" spans="1:12" s="135" customFormat="1" ht="78.75">
      <c r="A5" s="70">
        <v>2</v>
      </c>
      <c r="B5" s="77" t="s">
        <v>155</v>
      </c>
      <c r="C5" s="133" t="s">
        <v>156</v>
      </c>
      <c r="D5" s="70" t="s">
        <v>44</v>
      </c>
      <c r="E5" s="71">
        <v>30</v>
      </c>
      <c r="F5" s="84"/>
      <c r="G5" s="84"/>
      <c r="H5" s="84"/>
      <c r="I5" s="156"/>
      <c r="J5" s="72"/>
      <c r="K5" s="121"/>
      <c r="L5" s="157" t="s">
        <v>28</v>
      </c>
    </row>
    <row r="6" spans="1:12" s="1" customFormat="1" ht="11.25">
      <c r="A6" s="143"/>
      <c r="B6" s="95"/>
      <c r="D6" s="122"/>
      <c r="E6" s="123"/>
      <c r="F6" s="102"/>
      <c r="G6" s="125" t="s">
        <v>38</v>
      </c>
      <c r="H6" s="126">
        <f>SUM(H4:H5)</f>
        <v>0</v>
      </c>
      <c r="I6" s="126"/>
      <c r="J6" s="126">
        <f>SUM(J4:J5)</f>
        <v>0</v>
      </c>
      <c r="K6" s="144"/>
      <c r="L6" s="144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="105" zoomScaleNormal="105" zoomScalePageLayoutView="0" workbookViewId="0" topLeftCell="A1">
      <selection activeCell="P7" sqref="P7"/>
    </sheetView>
  </sheetViews>
  <sheetFormatPr defaultColWidth="11.57421875" defaultRowHeight="12.75"/>
  <cols>
    <col min="1" max="1" width="3.28125" style="0" customWidth="1"/>
    <col min="2" max="2" width="34.8515625" style="0" customWidth="1"/>
    <col min="3" max="3" width="11.57421875" style="0" customWidth="1"/>
    <col min="4" max="4" width="4.00390625" style="0" customWidth="1"/>
    <col min="5" max="5" width="10.421875" style="0" customWidth="1"/>
    <col min="6" max="7" width="6.140625" style="0" customWidth="1"/>
    <col min="8" max="8" width="8.140625" style="0" customWidth="1"/>
    <col min="9" max="9" width="7.421875" style="0" customWidth="1"/>
    <col min="10" max="10" width="8.140625" style="0" customWidth="1"/>
    <col min="11" max="12" width="9.140625" style="0" customWidth="1"/>
  </cols>
  <sheetData>
    <row r="1" spans="1:12" s="163" customFormat="1" ht="12.75">
      <c r="A1"/>
      <c r="B1" s="158" t="s">
        <v>157</v>
      </c>
      <c r="C1" s="159"/>
      <c r="D1" s="13"/>
      <c r="E1" s="101"/>
      <c r="F1" s="160"/>
      <c r="G1" s="160"/>
      <c r="H1" s="160"/>
      <c r="I1" s="161"/>
      <c r="J1" s="160"/>
      <c r="K1" s="162"/>
      <c r="L1" s="162"/>
    </row>
    <row r="2" spans="1:12" s="135" customFormat="1" ht="11.25">
      <c r="A2" s="164"/>
      <c r="B2" s="165"/>
      <c r="C2" s="88"/>
      <c r="D2" s="5"/>
      <c r="E2" s="107"/>
      <c r="F2" s="1"/>
      <c r="G2" s="166"/>
      <c r="H2" s="166"/>
      <c r="I2" s="167"/>
      <c r="J2" s="166"/>
      <c r="K2" s="168"/>
      <c r="L2" s="168"/>
    </row>
    <row r="3" spans="1:12" s="24" customFormat="1" ht="22.5">
      <c r="A3" s="64" t="s">
        <v>14</v>
      </c>
      <c r="B3" s="111" t="s">
        <v>15</v>
      </c>
      <c r="C3" s="111" t="s">
        <v>16</v>
      </c>
      <c r="D3" s="64" t="s">
        <v>17</v>
      </c>
      <c r="E3" s="169" t="s">
        <v>18</v>
      </c>
      <c r="F3" s="170" t="s">
        <v>19</v>
      </c>
      <c r="G3" s="171" t="s">
        <v>20</v>
      </c>
      <c r="H3" s="171" t="s">
        <v>21</v>
      </c>
      <c r="I3" s="172" t="s">
        <v>211</v>
      </c>
      <c r="J3" s="170" t="s">
        <v>22</v>
      </c>
      <c r="K3" s="64" t="s">
        <v>23</v>
      </c>
      <c r="L3" s="111" t="s">
        <v>24</v>
      </c>
    </row>
    <row r="4" spans="1:12" s="135" customFormat="1" ht="90">
      <c r="A4" s="173" t="s">
        <v>105</v>
      </c>
      <c r="B4" s="174" t="s">
        <v>158</v>
      </c>
      <c r="C4" s="175" t="s">
        <v>159</v>
      </c>
      <c r="D4" s="176" t="s">
        <v>67</v>
      </c>
      <c r="E4" s="71">
        <v>550</v>
      </c>
      <c r="F4" s="177"/>
      <c r="G4" s="84"/>
      <c r="H4" s="72"/>
      <c r="I4" s="85"/>
      <c r="J4" s="72"/>
      <c r="K4" s="116"/>
      <c r="L4" s="178" t="s">
        <v>28</v>
      </c>
    </row>
    <row r="5" spans="1:12" s="135" customFormat="1" ht="90">
      <c r="A5" s="173" t="s">
        <v>160</v>
      </c>
      <c r="B5" s="174" t="s">
        <v>161</v>
      </c>
      <c r="C5" s="175" t="s">
        <v>159</v>
      </c>
      <c r="D5" s="176" t="s">
        <v>67</v>
      </c>
      <c r="E5" s="71">
        <v>900</v>
      </c>
      <c r="F5" s="177"/>
      <c r="G5" s="84"/>
      <c r="H5" s="72"/>
      <c r="I5" s="85"/>
      <c r="J5" s="72"/>
      <c r="K5" s="116"/>
      <c r="L5" s="178"/>
    </row>
    <row r="6" spans="1:12" s="135" customFormat="1" ht="11.25">
      <c r="A6" s="141"/>
      <c r="B6" s="179"/>
      <c r="C6" s="180"/>
      <c r="D6" s="181"/>
      <c r="E6" s="149"/>
      <c r="F6" s="182"/>
      <c r="G6" s="183" t="s">
        <v>38</v>
      </c>
      <c r="H6" s="184">
        <f>SUM(H4:H5)</f>
        <v>0</v>
      </c>
      <c r="I6" s="184"/>
      <c r="J6" s="184">
        <f>SUM(J4:J5)</f>
        <v>0</v>
      </c>
      <c r="K6" s="141"/>
      <c r="L6" s="141"/>
    </row>
    <row r="7" spans="1:12" s="135" customFormat="1" ht="56.25">
      <c r="A7" s="185"/>
      <c r="B7" s="68" t="s">
        <v>162</v>
      </c>
      <c r="C7" s="88"/>
      <c r="D7" s="5"/>
      <c r="E7" s="107"/>
      <c r="F7" s="166"/>
      <c r="G7" s="166"/>
      <c r="H7" s="166"/>
      <c r="I7" s="167"/>
      <c r="J7" s="166"/>
      <c r="K7" s="168"/>
      <c r="L7" s="168"/>
    </row>
    <row r="8" ht="33.75">
      <c r="B8" s="68" t="s">
        <v>163</v>
      </c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="105" zoomScaleNormal="105" zoomScalePageLayoutView="0" workbookViewId="0" topLeftCell="A1">
      <selection activeCell="K12" sqref="K12"/>
    </sheetView>
  </sheetViews>
  <sheetFormatPr defaultColWidth="11.57421875" defaultRowHeight="12.75"/>
  <cols>
    <col min="1" max="1" width="3.281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10.421875" style="0" customWidth="1"/>
    <col min="6" max="7" width="6.140625" style="0" customWidth="1"/>
    <col min="8" max="8" width="8.140625" style="0" customWidth="1"/>
    <col min="9" max="9" width="5.8515625" style="0" customWidth="1"/>
    <col min="10" max="10" width="8.140625" style="0" customWidth="1"/>
    <col min="11" max="12" width="9.140625" style="0" customWidth="1"/>
  </cols>
  <sheetData>
    <row r="1" spans="1:12" s="163" customFormat="1" ht="12.75">
      <c r="A1"/>
      <c r="B1" s="158" t="s">
        <v>164</v>
      </c>
      <c r="C1" s="159"/>
      <c r="D1" s="13"/>
      <c r="E1" s="101"/>
      <c r="F1" s="160"/>
      <c r="G1" s="160"/>
      <c r="H1" s="160"/>
      <c r="I1" s="161"/>
      <c r="J1" s="160"/>
      <c r="K1" s="162"/>
      <c r="L1" s="162"/>
    </row>
    <row r="2" spans="1:12" s="163" customFormat="1" ht="12.75">
      <c r="A2"/>
      <c r="B2" s="158"/>
      <c r="C2" s="159"/>
      <c r="D2" s="13"/>
      <c r="E2" s="101"/>
      <c r="F2" s="160"/>
      <c r="G2" s="160"/>
      <c r="H2" s="160"/>
      <c r="I2" s="161"/>
      <c r="J2" s="160"/>
      <c r="K2" s="162"/>
      <c r="L2" s="162"/>
    </row>
    <row r="3" spans="1:12" s="135" customFormat="1" ht="22.5">
      <c r="A3" s="64" t="s">
        <v>14</v>
      </c>
      <c r="B3" s="111" t="s">
        <v>15</v>
      </c>
      <c r="C3" s="111" t="s">
        <v>16</v>
      </c>
      <c r="D3" s="64" t="s">
        <v>17</v>
      </c>
      <c r="E3" s="19" t="s">
        <v>18</v>
      </c>
      <c r="F3" s="170" t="s">
        <v>19</v>
      </c>
      <c r="G3" s="171" t="s">
        <v>20</v>
      </c>
      <c r="H3" s="171" t="s">
        <v>21</v>
      </c>
      <c r="I3" s="172" t="s">
        <v>211</v>
      </c>
      <c r="J3" s="170" t="s">
        <v>22</v>
      </c>
      <c r="K3" s="64" t="s">
        <v>23</v>
      </c>
      <c r="L3" s="111" t="s">
        <v>24</v>
      </c>
    </row>
    <row r="4" spans="1:12" s="188" customFormat="1" ht="78.75">
      <c r="A4" s="173" t="s">
        <v>105</v>
      </c>
      <c r="B4" s="75" t="s">
        <v>165</v>
      </c>
      <c r="C4" s="69" t="s">
        <v>159</v>
      </c>
      <c r="D4" s="70" t="s">
        <v>67</v>
      </c>
      <c r="E4" s="186">
        <v>85</v>
      </c>
      <c r="F4" s="187"/>
      <c r="G4" s="84"/>
      <c r="H4" s="84"/>
      <c r="I4" s="85"/>
      <c r="J4" s="84"/>
      <c r="K4" s="121"/>
      <c r="L4" s="178"/>
    </row>
    <row r="5" spans="1:12" s="135" customFormat="1" ht="78.75">
      <c r="A5" s="173" t="s">
        <v>160</v>
      </c>
      <c r="B5" s="75" t="s">
        <v>166</v>
      </c>
      <c r="C5" s="69" t="s">
        <v>159</v>
      </c>
      <c r="D5" s="70" t="s">
        <v>67</v>
      </c>
      <c r="E5" s="186">
        <v>130</v>
      </c>
      <c r="F5" s="187"/>
      <c r="G5" s="84"/>
      <c r="H5" s="84"/>
      <c r="I5" s="85"/>
      <c r="J5" s="84"/>
      <c r="K5" s="121"/>
      <c r="L5" s="178"/>
    </row>
    <row r="6" spans="1:12" s="135" customFormat="1" ht="11.25">
      <c r="A6" s="141"/>
      <c r="B6" s="179"/>
      <c r="C6" s="180"/>
      <c r="D6" s="181"/>
      <c r="E6" s="189"/>
      <c r="F6" s="182"/>
      <c r="G6" s="183" t="s">
        <v>38</v>
      </c>
      <c r="H6" s="184">
        <f>SUM(H4:H5)</f>
        <v>0</v>
      </c>
      <c r="I6" s="184"/>
      <c r="J6" s="184">
        <f>SUM(J4:J5)</f>
        <v>0</v>
      </c>
      <c r="K6" s="141"/>
      <c r="L6" s="141"/>
    </row>
    <row r="7" spans="1:12" s="196" customFormat="1" ht="45">
      <c r="A7" s="190"/>
      <c r="B7" s="68" t="s">
        <v>162</v>
      </c>
      <c r="C7" s="191"/>
      <c r="D7" s="192"/>
      <c r="E7" s="193"/>
      <c r="F7" s="194"/>
      <c r="G7" s="194"/>
      <c r="H7" s="194"/>
      <c r="I7" s="195"/>
      <c r="J7" s="194"/>
      <c r="K7" s="190"/>
      <c r="L7" s="190"/>
    </row>
    <row r="8" spans="1:12" s="196" customFormat="1" ht="22.5">
      <c r="A8" s="190"/>
      <c r="B8" s="68" t="s">
        <v>163</v>
      </c>
      <c r="C8" s="191"/>
      <c r="D8" s="192"/>
      <c r="E8" s="193"/>
      <c r="F8" s="194"/>
      <c r="G8" s="194"/>
      <c r="H8" s="194"/>
      <c r="I8" s="195"/>
      <c r="J8" s="194"/>
      <c r="K8" s="190"/>
      <c r="L8" s="190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Jellin</dc:creator>
  <cp:keywords/>
  <dc:description/>
  <cp:lastModifiedBy>Katarzyna Lechowska</cp:lastModifiedBy>
  <cp:lastPrinted>2017-03-30T06:41:43Z</cp:lastPrinted>
  <dcterms:created xsi:type="dcterms:W3CDTF">2017-04-24T08:09:26Z</dcterms:created>
  <dcterms:modified xsi:type="dcterms:W3CDTF">2017-05-18T11:57:13Z</dcterms:modified>
  <cp:category/>
  <cp:version/>
  <cp:contentType/>
  <cp:contentStatus/>
</cp:coreProperties>
</file>